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ser"/>
  <workbookPr saveExternalLinkValues="0"/>
  <bookViews>
    <workbookView activeTab="0" xWindow="240" yWindow="60" windowWidth="25480" windowHeight="15580" tabRatio="527"/>
  </bookViews>
  <sheets>
    <sheet name="Auftrag2" sheetId="1" r:id="rId4"/>
  </sheets>
  <definedNames>
    <definedName name="Grunddaten_Allgemein_Dateipfade">#REF!</definedName>
    <definedName name="Auftrag1_Dynamische_Texte">#REF!</definedName>
    <definedName name="Grunddaten_Dok_Rechnungsnummer_Format">#REF!</definedName>
    <definedName name="Auftrag1_Absenderadresse">#REF!</definedName>
    <definedName name="Auftrag2_Rechnungspositionen">#REF!</definedName>
    <definedName name="Auftrag2_ArtikelaliasFilter">Auftrag2!$B$14</definedName>
    <definedName name="Auftrag1_Dokumententexte_Eröffnungstext">#REF!</definedName>
    <definedName name="Auftrag1_Bestelldaten">#REF!</definedName>
    <definedName name="Auftrag1_Dokumententexte_Begrüßung">#REF!</definedName>
    <definedName name="Auftrag1_Ebay_Datensatz">#REF!</definedName>
    <definedName name="Auftrag1_Korrekturdaten">#REF!</definedName>
    <definedName name="Auftrag1_Lieferadresse">#REF!</definedName>
    <definedName name="Auftrag1_Rechnungsadresse">#REF!</definedName>
    <definedName name="Grunddaten_Auftrag1_Abschlusstexte">#REF!</definedName>
    <definedName name="Grunddaten_Auftrag1_Anreden">#REF!</definedName>
    <definedName name="Grunddaten_Auftrag1_Verkaufsportale">#REF!</definedName>
    <definedName name="Grunddaten_Datumsreihe">#REF!</definedName>
    <definedName name="Grunddaten_Auftrag1_Dokumentenarten">#REF!</definedName>
    <definedName name="Grunddaten_Auftrag1_Hinweistexte">#REF!</definedName>
    <definedName name="Grunddaten_Artikel_Kategorien">#REF!</definedName>
    <definedName name="Grunddaten_Artikel_Mehrwersteuersätze">#REF!</definedName>
    <definedName name="Grunddaten_Auftrag1_Rückzahlungsarten">#REF!</definedName>
    <definedName name="Grunddaten_Auftrag2_Versandarten">#REF!</definedName>
    <definedName name="Artikel_Artikelalias">#REF!</definedName>
    <definedName name="Artikel_Artikeldaten">#REF!</definedName>
    <definedName name="Grunddaten_Allgemein_Dynamische_Texte">#REF!</definedName>
    <definedName name="Lagermengen_ArtikelaliasFilter">#REF!</definedName>
    <definedName name="Grunddaten_GefilterteArtikelliste">#REF!</definedName>
    <definedName name="Grunddaten_GefilterteArtikelliste_Mengen">#REF!</definedName>
    <definedName name="Auftrag1_Dokumententexte_Überschrift">#REF!</definedName>
    <definedName name="Grunddaten_Auftrag1_Absenderadresse">#REF!</definedName>
    <definedName name="Grunddaten_Artikel_Lager">#REF!</definedName>
    <definedName name="Grunddaten_Artikel_eBaygebühren">#REF!</definedName>
    <definedName name="Grunddaten_Artikel_eBaygebühren_Steuersatz">#REF!</definedName>
    <definedName name="Auftrag2_Rechnungsdaten1">Auftrag2!$B$3:$F$9</definedName>
    <definedName name="Auftrag2_Rechnungsdaten2">Auftrag2!$H$3:$H$9</definedName>
    <definedName name="Auftrag1_Dokumententexte_Abschlußtext">#REF!</definedName>
    <definedName name="Auftrag1_Dokumententexte_Hinweistext1">#REF!</definedName>
    <definedName name="Auftrag1_Dokumententexte_Hinweistext2">#REF!</definedName>
    <definedName name="Auftrag1_Dokumententexte_Hinweistext3">#REF!</definedName>
    <definedName name="Auftrag1_Dokumententexte_Dokumentenart">#REF!</definedName>
    <definedName name="Grunddaten_Auftrag1_Zahlarten">#REF!</definedName>
    <definedName name="Auftrag1_Dokumentenart_Kurz">#REF!</definedName>
    <definedName name="Grunddaten_Dok_Dokument_Fußbereich">#REF!</definedName>
    <definedName name="Grunddaten_Dok_Dokument_Hinweistext_Kleinunternehmer">#REF!</definedName>
    <definedName name="Grunddaten_Dok_Dokument_Kopfbereich_links">#REF!</definedName>
    <definedName name="Grunddaten_Dok_Dokument_Kopfbereich_rechts">#REF!</definedName>
    <definedName name="Grunddaten_Dok_Dokument_Bestelldaten">#REF!</definedName>
    <definedName name="Grunddaten_Dok_Dokument_Kopfbereich_Mitte">#REF!</definedName>
    <definedName name="Auftrag1_DokumentenNummer">#REF!</definedName>
    <definedName name="Grunddaten_Dok_Dokument_Schriftgrößen">#REF!</definedName>
    <definedName name="Artikel_Nachbestellt">#REF!</definedName>
    <definedName name="Grunddaten_Dok_Dokument_Rechnungstext_Versandkostenfrei">#REF!</definedName>
    <definedName name="Grunddaten_Dok_Dokumentennummer_Länge">#REF!</definedName>
    <definedName name="Auftrag2_Verwendete_Verpackung">Auftrag2!$B$11</definedName>
    <definedName name="Grunddaten_Dok_Dokumentennummer_Format">#REF!</definedName>
    <definedName name="Auftrag1_Dokumententexte_Name_Rechnungsadresse">#REF!</definedName>
    <definedName name="Grunddaten_Journal_Geschäftsvorfall">#REF!</definedName>
    <definedName name="Grunddaten_Journal_Vorgangsarten">#REF!</definedName>
    <definedName name="Grunddaten_Artikel_GPRS_Tabelle">#REF!</definedName>
    <definedName name="Grunddaten_Artikel_Nachbestellstatus">#REF!</definedName>
    <definedName name="Auftrag1_Dokumentenart_Lang">#REF!</definedName>
    <definedName name="Journal_Letzte_Dokumentennummer">#REF!</definedName>
    <definedName name="Journal_Journaldaten">#REF!</definedName>
    <definedName name="Journal_Letzte_Journalnummer">#REF!</definedName>
    <definedName name="Auftrag1_Dokumentenoptionen">#REF!</definedName>
    <definedName name="Grunddaten_Dok_GPSRListe_Überschrift_Links">#REF!</definedName>
    <definedName name="Grunddaten_Dok_Rückseitentext_Links_Überschrift">#REF!</definedName>
    <definedName name="Grunddaten_Dok_Rückseitentext_Rechts_Überschrift">#REF!</definedName>
    <definedName name="Grunddaten_Dok_Rückseitentext_Links_Text">#REF!</definedName>
    <definedName name="Grunddaten_Dok_Rückseitentext_Rechts_Text">#REF!</definedName>
    <definedName name="Grunddaten_Dok_Rückseitentext_Links_Schriftgröße">#REF!</definedName>
    <definedName name="Grunddaten_Dok_Rückseitentext_Rechts_Schriftgröße">#REF!</definedName>
    <definedName name="Grunddaten_Dok_Seitenecken_markieren">#REF!</definedName>
    <definedName name="Grunddaten_Dok_GPSRListe_Schriftgröße">#REF!</definedName>
    <definedName name="Auftrag2_GPSR_Anzahl">#REF!</definedName>
    <definedName name="Auftrag2_GPSR_Tabelle">#REF!</definedName>
    <definedName name="Auftrag2_Steuerberechnung">#REF!</definedName>
    <definedName name="Auftrag2_GPSR_Hersteller">#REF!</definedName>
    <definedName name="Auftrag2_GPSR_EUVerantwortlicher">#REF!</definedName>
    <definedName name="Auftrag1_GPSR_Liste_drucken">#REF!</definedName>
    <definedName name="Grunddaten_Dok_GPSRListe_Trennzeile">#REF!</definedName>
    <definedName name="Versand_Umschlaggröße">#REF!</definedName>
    <definedName name="Grunddaten_Versand_Druck_Briefumschläge">#REF!</definedName>
    <definedName name="Grunddaten_Dok_GPSRListe_Überschrift_Rechts">#REF!</definedName>
    <definedName name="Auftrag2_Verwendetes_Porto">Auftrag2!$E$11</definedName>
    <definedName name="Grunddaten_Artikel_GPRS_Infos">#REF!</definedName>
    <definedName name="Grunddaten_Journal_Jahr">#REF!</definedName>
    <definedName name="Grunddaten_Journal_Notizen">#REF!</definedName>
    <definedName name="_xlnm.Print_Area" localSheetId="0">Auftrag2!$A$1:$H$16</definedName>
  </definedNames>
  <calcPr iterate="1" iterateCount="1" iterateDelta="0.1"/>
  <extLst>
    <ext uri="smNativeData">
      <pm:revision xmlns:pm="smNativeData" day="1767606860" val="1230" rev="124" rev64="64" revOS="4" revMin="124" revMax="0"/>
      <pm:docPrefs xmlns:pm="smNativeData" id="1767606860" fixedDigits="0" showNotice="1" showFrameBounds="1" recalcOnPrint="1" recalcOnCopy="1" finalRounding="1" compatTextArt="1" tab="567" useDefinedPrintRange="1" printArea="currentSheet"/>
      <pm:compatibility xmlns:pm="smNativeData" id="1767606860" overlapCells="1"/>
      <pm:defCurrency xmlns:pm="smNativeData" id="1767606860"/>
      <pm:pdfExportOpt xmlns:pm="smNativeData" pagesRangeIndex="2" pagesSelectionIndex="0" customRangeInfo="1" qualityIndex="1" embedFonts="2" pdfaType="0" useJpegs="0" useSubsetFonts="1" useAlpha="1" relativeLinks="0" taggedPdf="0" pane="0" zoom="0" zoomScale="100" layout="0" includeDoc="0" viewFlags="0" openViewer="0" jpegQuality="90" flags="252" exportWsNames="0" dpi="0" resample="0" name="C:\Users\User\Desktop\Freelancer\! Refurber-de\Verwendete Briefmarken\2026\2026-01-05 Versandlabel für Dok.-Nr. 19 (Liudmyla Naß).pdf"/>
      <pm:specialFilter xmlns:pm="smNativeData" id="1767606860">
        <pm:filterColumn colId="1">
          <s/>
        </pm:filterColumn>
        <pm:filterColumn colId="-1">
          <s/>
        </pm:filterColumn>
        <pm:filterColumn colId="-1">
          <s/>
        </pm:filterColumn>
      </pm:specialFilter>
      <pm:sortOptions xmlns:pm="smNativeData" id="1767606860" preserveFormatting="0">
        <pm:column colId="3"/>
        <pm:column colId="4"/>
      </pm:sortOptions>
    </ext>
  </extLst>
</workbook>
</file>

<file path=xl/sharedStrings.xml><?xml version="1.0" encoding="utf-8"?>
<sst xmlns="http://schemas.openxmlformats.org/spreadsheetml/2006/main" count="21" uniqueCount="21">
  <si>
    <t>Eingabebereich der Artikeldaten</t>
  </si>
  <si>
    <t>Warenwert netto:</t>
  </si>
  <si>
    <r>
      <rPr>
        <rFont val="Webdings"/>
        <charset val="2"/>
        <family val="1"/>
        <sz val="14"/>
        <extLst>
          <ext uri="smNativeData">
            <pm:charSpec xmlns:pm="smNativeData" id="1767606860">
              <pm:latin face="Webdings" sz="280"/>
              <pm:cs/>
              <pm:ea/>
            </pm:charSpec>
          </ext>
        </extLst>
      </rPr>
      <t></t>
    </r>
    <r>
      <rPr>
        <rFont val="Webdings"/>
        <charset val="2"/>
        <family val="1"/>
        <extLst>
          <ext uri="smNativeData">
            <pm:charSpec xmlns:pm="smNativeData" id="1767606860">
              <pm:latin face="Webdings"/>
              <pm:cs/>
              <pm:ea/>
            </pm:charSpec>
          </ext>
        </extLst>
      </rPr>
      <t xml:space="preserve">   Infos zum Porto:</t>
    </r>
  </si>
  <si>
    <t>Versandkosten netto:</t>
  </si>
  <si>
    <t>Verpackungshöhe | tatsächliches Porto:</t>
  </si>
  <si>
    <t>Manuelle Versandkosten:</t>
  </si>
  <si>
    <t>Berechnete Versandkosten brutto:</t>
  </si>
  <si>
    <t>Anzahl Positionen / letzter Eintrag:</t>
  </si>
  <si>
    <t>Rechnungssumme brutto inkl. Versandkosten:</t>
  </si>
  <si>
    <t>Mehrwertsteuer Summe:</t>
  </si>
  <si>
    <t>▼ Achtung, die ausgewählte Versandart hat ein höheres Porto als dem Kunden in Rechnung gestellt wird.</t>
  </si>
  <si>
    <t>Umschlag klein (16x11), 20 g,  0,5 cm</t>
  </si>
  <si>
    <r>
      <t xml:space="preserve">◄ </t>
    </r>
    <r>
      <rPr>
        <rFont val="Webdings"/>
        <charset val="2"/>
        <family val="1"/>
        <sz val="14"/>
        <extLst>
          <ext uri="smNativeData">
            <pm:charSpec xmlns:pm="smNativeData" id="1767606860">
              <pm:latin face="Webdings" sz="280"/>
              <pm:cs/>
              <pm:ea/>
            </pm:charSpec>
          </ext>
        </extLst>
      </rPr>
      <t></t>
    </r>
    <r>
      <rPr>
        <rFont val="Webdings"/>
        <charset val="2"/>
        <family val="1"/>
        <extLst>
          <ext uri="smNativeData">
            <pm:charSpec xmlns:pm="smNativeData" id="1767606860">
              <pm:latin face="Webdings"/>
              <pm:cs/>
              <pm:ea/>
            </pm:charSpec>
          </ext>
        </extLst>
      </rPr>
      <t xml:space="preserve">    Hier die verwendete Verpackung auswählen. Dies ist wichtig für die
              Berechnung des Portos und des Verpackungsgewichts im Journal</t>
    </r>
  </si>
  <si>
    <r>
      <t xml:space="preserve">◄ </t>
    </r>
    <r>
      <rPr>
        <rFont val="Webdings"/>
        <charset val="2"/>
        <family val="1"/>
        <sz val="14"/>
        <b val="0"/>
        <extLst>
          <ext uri="smNativeData">
            <pm:charSpec xmlns:pm="smNativeData" id="1767606860">
              <pm:latin face="Webdings" sz="280" weight="normal"/>
              <pm:cs/>
              <pm:ea/>
            </pm:charSpec>
          </ext>
        </extLst>
      </rPr>
      <t></t>
    </r>
    <r>
      <rPr>
        <rFont val="Webdings"/>
        <charset val="2"/>
        <family val="1"/>
        <extLst>
          <ext uri="smNativeData">
            <pm:charSpec xmlns:pm="smNativeData" id="1767606860">
              <pm:latin face="Webdings"/>
              <pm:cs/>
              <pm:ea/>
            </pm:charSpec>
          </ext>
        </extLst>
      </rPr>
      <t xml:space="preserve">   Die Artikelauswahl kann per Suchbegriff eingeschränkt werden. Alternativ kann in der
              Aufklappbox darunter eine Kategorie gewählt werden (das Suchfeld muss dann leer sein).</t>
    </r>
  </si>
  <si>
    <t xml:space="preserve">      ▼ Menge &amp; Gesamtpreis überschreiben die Vorgabewerte des Artikels (Einzelpreis wird berechnet)</t>
  </si>
  <si>
    <t>Artikelalias</t>
  </si>
  <si>
    <t>Menge</t>
  </si>
  <si>
    <r>
      <rPr>
        <sz val="9"/>
        <extLst>
          <ext uri="smNativeData">
            <pm:charSpec xmlns:pm="smNativeData" id="1767606860">
              <pm:latin sz="180"/>
              <pm:cs/>
              <pm:ea/>
            </pm:charSpec>
          </ext>
        </extLst>
      </rPr>
      <t>Gesamtpreis</t>
    </r>
    <r>
      <t xml:space="preserve">
netto</t>
    </r>
  </si>
  <si>
    <t>Bestand
(VPEs)</t>
  </si>
  <si>
    <t>Artikel-
nummer</t>
  </si>
  <si>
    <t>Artikel</t>
  </si>
</sst>
</file>

<file path=xl/styles.xml><?xml version="1.0" encoding="utf-8"?>
<styleSheet xmlns="http://schemas.openxmlformats.org/spreadsheetml/2006/main">
  <numFmts count="3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;[Red]\-#,##0.00\ [$€-1]"/>
    <numFmt numFmtId="165" formatCode="#,##0.00\ [$€-1]"/>
    <numFmt numFmtId="166" formatCode="#,##0.0000\ [$€-1]"/>
    <numFmt numFmtId="167" formatCode="#,##0.00%"/>
    <numFmt numFmtId="168" formatCode="#,##0\ _€;[Red]\-#,##0\ _€"/>
    <numFmt numFmtId="14" formatCode="DD/MM/YYYY"/>
    <numFmt numFmtId="49" formatCode="@"/>
    <numFmt numFmtId="1" formatCode="0"/>
    <numFmt numFmtId="3" formatCode="#,##0"/>
    <numFmt numFmtId="10" formatCode="0.00%"/>
    <numFmt numFmtId="2" formatCode="0.00"/>
    <numFmt numFmtId="169" formatCode="#,##0;[Red]-#,##0"/>
    <numFmt numFmtId="9" formatCode="0%"/>
    <numFmt numFmtId="170" formatCode="#,##0.00%;[Red]-#,##0.00%"/>
    <numFmt numFmtId="171" formatCode="####0.00\ &quot;g&quot;"/>
    <numFmt numFmtId="172" formatCode="####0\ &quot;mm&quot;"/>
    <numFmt numFmtId="173" formatCode="#,##0%"/>
    <numFmt numFmtId="174" formatCode="0.00\ [$€-1]"/>
    <numFmt numFmtId="4" formatCode="#,##0.00"/>
    <numFmt numFmtId="175" formatCode="#,##0.0000\ [$€-1];[Red]\-#,##0.0000\ [$€-1]"/>
    <numFmt numFmtId="176" formatCode="#,##0.000\ [$€-1];[Red]\-#,##0.000\ [$€-1]"/>
    <numFmt numFmtId="177" formatCode="#,##0.000\ [$€-1]"/>
  </numFmts>
  <fonts count="34">
    <font>
      <name val="Arial"/>
      <family val="2"/>
      <color rgb="FF000000"/>
      <sz val="10"/>
      <extLst>
        <ext uri="smNativeData">
          <pm:charSpec xmlns:pm="smNativeData" id="176760686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767606860" fgClr="3333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333333"/>
      <sz val="9"/>
      <extLst>
        <ext uri="smNativeData">
          <pm:charSpec xmlns:pm="smNativeData" id="1767606860" fgClr="333333" ulstyle="none" kern="1">
            <pm:latin face="Arial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767606860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67606860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FFFF"/>
      <sz val="14"/>
      <extLst>
        <ext uri="smNativeData">
          <pm:charSpec xmlns:pm="smNativeData" id="1767606860" fgClr="FFFFFF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b/>
      <color rgb="FFFFFFFF"/>
      <sz val="12"/>
      <extLst>
        <ext uri="smNativeData">
          <pm:charSpec xmlns:pm="smNativeData" id="1767606860" fgClr="FFFFFF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767606860" ulstyle="none" kern="1">
            <pm:latin face="Arial" sz="18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b/>
      <color rgb="FF333333"/>
      <sz val="9"/>
      <extLst>
        <ext uri="smNativeData">
          <pm:charSpec xmlns:pm="smNativeData" id="1767606860" fgClr="333333" ulstyle="none" kern="1">
            <pm:latin face="Arial" sz="18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333333"/>
      <sz val="10"/>
      <extLst>
        <ext uri="smNativeData">
          <pm:charSpec xmlns:pm="smNativeData" id="1767606860" fgClr="333333" ulstyle="none" kern="1">
            <pm:latin face="Arial" sz="20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333333"/>
      <sz val="12"/>
      <extLst>
        <ext uri="smNativeData">
          <pm:charSpec xmlns:pm="smNativeData" id="1767606860" fgClr="333333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333333"/>
      <sz val="12"/>
      <extLst>
        <ext uri="smNativeData">
          <pm:charSpec xmlns:pm="smNativeData" id="1767606860" fgClr="333333" ulstyle="none" kern="1">
            <pm:latin face="Arial" sz="24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b/>
      <color rgb="FF333333"/>
      <sz val="12"/>
      <extLst>
        <ext uri="smNativeData">
          <pm:charSpec xmlns:pm="smNativeData" id="1767606860" fgClr="333333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333333"/>
      <sz val="12"/>
      <extLst>
        <ext uri="smNativeData">
          <pm:charSpec xmlns:pm="smNativeData" id="1767606860" fgClr="333333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333333"/>
      <sz val="8"/>
      <extLst>
        <ext uri="smNativeData">
          <pm:charSpec xmlns:pm="smNativeData" id="1767606860" fgClr="333333" ulstyle="none" kern="1">
            <pm:latin face="Arial" sz="16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767606860" ulstyle="none" kern="1">
            <pm:latin face="Arial" sz="1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333333"/>
      <sz val="8"/>
      <extLst>
        <ext uri="smNativeData">
          <pm:charSpec xmlns:pm="smNativeData" id="1767606860" fgClr="333333" ulstyle="none" kern="1">
            <pm:latin face="Arial" sz="16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333333"/>
      <sz val="14"/>
      <extLst>
        <ext uri="smNativeData">
          <pm:charSpec xmlns:pm="smNativeData" id="1767606860" fgClr="333333" ulstyle="none" kern="1">
            <pm:latin face="Arial" sz="2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333333"/>
      <sz val="14"/>
      <u val="single"/>
      <extLst>
        <ext uri="smNativeData">
          <pm:charSpec xmlns:pm="smNativeData" id="1767606860" fgClr="333333" ulstyle="singl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color rgb="FFD10000"/>
      <sz val="10"/>
      <extLst>
        <ext uri="smNativeData">
          <pm:charSpec xmlns:pm="smNativeData" id="1767606860" fgClr="D10000" ulstyle="none" kern="1">
            <pm:latin face="Arial" sz="20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color rgb="FF333333"/>
      <sz val="9"/>
      <extLst>
        <ext uri="smNativeData">
          <pm:charSpec xmlns:pm="smNativeData" id="1767606860" fgClr="333333" ulstyle="none" kern="1">
            <pm:latin face="Arial" sz="18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color rgb="FF333333"/>
      <sz val="9"/>
      <extLst>
        <ext uri="smNativeData">
          <pm:charSpec xmlns:pm="smNativeData" id="1767606860" fgClr="333333" ulstyle="none" kern="1">
            <pm:latin face="Arial" sz="18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767606860" ulstyle="none" kern="1">
            <pm:latin face="Arial" sz="1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FFFF"/>
      <sz val="10"/>
      <extLst>
        <ext uri="smNativeData">
          <pm:charSpec xmlns:pm="smNativeData" id="1767606860" fgClr="FFFFFF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333333"/>
      <sz val="12"/>
      <extLst>
        <ext uri="smNativeData">
          <pm:charSpec xmlns:pm="smNativeData" id="1767606860" fgClr="333333" ulstyle="none" kern="1">
            <pm:latin face="Arial" sz="24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b/>
      <color rgb="FF333333"/>
      <sz val="12"/>
      <extLst>
        <ext uri="smNativeData">
          <pm:charSpec xmlns:pm="smNativeData" id="1767606860" fgClr="333333" ulstyle="none" kern="1">
            <pm:latin face="Arial" sz="240" lang="default" weight="bold"/>
            <pm:cs face="Times New Roman" sz="280" lang="default"/>
            <pm:ea face="SimSun" sz="280" lang="default"/>
          </pm:charSpec>
        </ext>
      </extLst>
    </font>
    <font>
      <name val="Webdings"/>
      <charset val="2"/>
      <family val="1"/>
      <b/>
      <color rgb="FF333333"/>
      <sz val="9"/>
      <extLst>
        <ext uri="smNativeData">
          <pm:charSpec xmlns:pm="smNativeData" id="1767606860" fgClr="333333" ulstyle="none" kern="1">
            <pm:latin face="Webdings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Webdings"/>
      <charset val="2"/>
      <family val="1"/>
      <color rgb="FF333333"/>
      <sz val="14"/>
      <extLst>
        <ext uri="smNativeData">
          <pm:charSpec xmlns:pm="smNativeData" id="1767606860" fgClr="333333" ulstyle="none" kern="1">
            <pm:latin face="Webdings" sz="280" lang="default"/>
            <pm:cs face="Times New Roman" sz="180" lang="default" weight="bold"/>
            <pm:ea face="SimSun" sz="180" lang="default" weight="bold"/>
          </pm:charSpec>
        </ext>
      </extLst>
    </font>
    <font>
      <name val="Webdings"/>
      <charset val="2"/>
      <family val="1"/>
      <color rgb="FF333333"/>
      <sz val="14"/>
      <extLst>
        <ext uri="smNativeData">
          <pm:charSpec xmlns:pm="smNativeData" id="1767606860" fgClr="333333" ulstyle="none" kern="1">
            <pm:latin face="Webdings" sz="2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B5B5B5"/>
      <sz val="10"/>
      <extLst>
        <ext uri="smNativeData">
          <pm:charSpec xmlns:pm="smNativeData" id="1767606860" fgClr="B5B5B5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999999"/>
      <sz val="8"/>
      <extLst>
        <ext uri="smNativeData">
          <pm:charSpec xmlns:pm="smNativeData" id="1767606860" fgClr="999999" ulstyle="none" kern="1">
            <pm:latin face="Arial" sz="160" lang="default" weight="bold"/>
            <pm:cs face="Arial" sz="160" lang="default" weight="bold"/>
            <pm:ea face="Arial" sz="160" lang="default" weight="bold"/>
          </pm:charSpec>
        </ext>
      </extLst>
    </font>
    <font>
      <name val="Arial"/>
      <family val="2"/>
      <color rgb="FF999999"/>
      <sz val="6"/>
      <extLst>
        <ext uri="smNativeData">
          <pm:charSpec xmlns:pm="smNativeData" id="1767606860" fgClr="999999" ulstyle="none" kern="1">
            <pm:latin face="Arial" sz="120" lang="default"/>
            <pm:cs face="Arial" sz="120" lang="default"/>
            <pm:ea face="Arial" sz="120" lang="default"/>
          </pm:charSpec>
        </ext>
      </extLst>
    </font>
    <font>
      <name val="Webdings"/>
      <charset val="2"/>
      <family val="1"/>
      <color rgb="FF333333"/>
      <sz val="12"/>
      <extLst>
        <ext uri="smNativeData">
          <pm:charSpec xmlns:pm="smNativeData" id="1767606860" fgClr="333333" ulstyle="none" kern="1">
            <pm:latin face="Webdings" sz="240" lang="default"/>
            <pm:cs face="Times New Roman" sz="200" lang="default"/>
            <pm:ea face="SimSun" sz="200" lang="default"/>
          </pm:charSpec>
        </ext>
      </extLst>
    </font>
    <font>
      <name val="Webdings"/>
      <charset val="2"/>
      <family val="1"/>
      <b/>
      <color rgb="FF333333"/>
      <sz val="14"/>
      <extLst>
        <ext uri="smNativeData">
          <pm:charSpec xmlns:pm="smNativeData" id="1767606860" fgClr="333333" ulstyle="none" kern="1">
            <pm:latin face="Webdings" sz="280" lang="default" weight="bold"/>
            <pm:cs face="Times New Roman" sz="180" lang="default" weight="bold"/>
            <pm:ea face="SimSun" sz="180" lang="default" weight="bold"/>
          </pm:charSpec>
        </ext>
      </extLst>
    </font>
  </fonts>
  <fills count="553">
    <fill>
      <patternFill patternType="none"/>
    </fill>
    <fill>
      <patternFill patternType="gray125"/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67606860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67606860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67606860" type="1" fgLvl="100" fgClr="0000D10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2" fgClr="007F7F00" bgLvl="88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67606860" type="1" fgLvl="12" fgClr="000000FF" bgLvl="88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none"/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67606860" type="1" fgLvl="100" fgClr="00E6E6E6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67606860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67606860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67606860" type="1" fgLvl="100" fgClr="00E6E6E6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none"/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10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67606860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67606860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67606860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67606860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67606860" type="1" fgLvl="100" fgClr="00F6F6EC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67606860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67606860" type="1" fgLvl="100" fgClr="00E6E6E6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67606860" type="1" fgLvl="100" fgClr="00FFFFFF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67606860" type="1" fgLvl="100" fgClr="00E6E6E6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50" fgClr="00FFECBB" bgLvl="5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50" fgClr="00FFECBB" bgLvl="5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50" fgClr="00FFECBB" bgLvl="50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solid">
        <fgColor rgb="FFF8F8F0"/>
        <bgColor rgb="FFFFFFFF"/>
        <extLst>
          <ext uri="smNativeData">
            <pm:shade xmlns:pm="smNativeData" id="1767606860" type="1" fgLvl="50" fgClr="00F0F0E0" bgLvl="50" bgClr="00FFFFFF"/>
          </ext>
        </extLst>
      </patternFill>
    </fill>
    <fill>
      <patternFill patternType="solid">
        <fgColor rgb="FFE9E9DD"/>
        <bgColor rgb="FFFFFFFF"/>
        <extLst>
          <ext uri="smNativeData">
            <pm:shade xmlns:pm="smNativeData" id="1767606860" type="1" fgLvl="70" fgClr="00E0E0CE" bgLvl="30" bgClr="00FFFFFF"/>
          </ext>
        </extLst>
      </patternFill>
    </fill>
    <fill>
      <patternFill patternType="solid">
        <fgColor rgb="FFE9E9DD"/>
        <bgColor rgb="FFFFFFFF"/>
        <extLst>
          <ext uri="smNativeData">
            <pm:shade xmlns:pm="smNativeData" id="1767606860" type="1" fgLvl="70" fgClr="00E0E0CE" bgLvl="30" bgClr="00FFFFFF"/>
          </ext>
        </extLst>
      </patternFill>
    </fill>
    <fill>
      <patternFill patternType="solid">
        <fgColor rgb="FFF8F8F0"/>
        <bgColor rgb="FFFFFFFF"/>
        <extLst>
          <ext uri="smNativeData">
            <pm:shade xmlns:pm="smNativeData" id="1767606860" type="1" fgLvl="50" fgClr="00F0F0E0" bgLvl="5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67606860" type="1" fgLvl="100" fgClr="0000D100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100" fgClr="00FFFF9E" bgLvl="0" bgClr="00FFFFFF"/>
          </ext>
        </extLst>
      </patternFill>
    </fill>
    <fill>
      <patternFill patternType="solid">
        <fgColor rgb="FFFFA2FF"/>
        <bgColor rgb="FFFFFFFF"/>
        <extLst>
          <ext uri="smNativeData">
            <pm:shade xmlns:pm="smNativeData" id="1767606860" type="1" fgLvl="100" fgClr="00FFA2FF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100" fgClr="00FFFF9E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67606860" type="1" fgLvl="100" fgClr="00B5B5B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E2E3ED"/>
        <bgColor rgb="FFFFFFFF"/>
        <extLst>
          <ext uri="smNativeData">
            <pm:shade xmlns:pm="smNativeData" id="1767606860" type="1" fgLvl="100" fgClr="00E2E3ED" bgLvl="0" bgClr="00FFFFFF"/>
          </ext>
        </extLst>
      </patternFill>
    </fill>
    <fill>
      <patternFill patternType="solid">
        <fgColor rgb="FFDDFDDD"/>
        <bgColor rgb="FFFFFFFF"/>
        <extLst>
          <ext uri="smNativeData">
            <pm:shade xmlns:pm="smNativeData" id="1767606860" type="1" fgLvl="100" fgClr="00DDFDDD" bgLvl="0" bgClr="00FFFFFF"/>
          </ext>
        </extLst>
      </patternFill>
    </fill>
    <fill>
      <patternFill patternType="solid">
        <fgColor rgb="FFDDFDDD"/>
        <bgColor rgb="FFFFFFFF"/>
        <extLst>
          <ext uri="smNativeData">
            <pm:shade xmlns:pm="smNativeData" id="1767606860" type="1" fgLvl="100" fgClr="00DDFDDD" bgLvl="0" bgClr="00FFFFFF"/>
          </ext>
        </extLst>
      </patternFill>
    </fill>
    <fill>
      <patternFill patternType="solid">
        <fgColor rgb="FF95A0CA"/>
        <bgColor rgb="FFFFFFFF"/>
        <extLst>
          <ext uri="smNativeData">
            <pm:shade xmlns:pm="smNativeData" id="1767606860" type="1" fgLvl="100" fgClr="0095A0CA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38" fgClr="00FFF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67606860" type="1" fgLvl="38" fgClr="007F7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67606860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67606860" type="1" fgLvl="100" fgClr="00E0FFE0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67606860" type="1" fgLvl="100" fgClr="00EDEDED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67606860" type="1" fgLvl="100" fgClr="00FFD5D5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67606860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67606860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67606860" type="1" fgLvl="100" fgClr="0000D10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none"/>
    </fill>
    <fill>
      <patternFill patternType="solid">
        <fgColor rgb="FFFFA2FF"/>
        <bgColor rgb="FFFFFFFF"/>
        <extLst>
          <ext uri="smNativeData">
            <pm:shade xmlns:pm="smNativeData" id="1767606860" type="1" fgLvl="100" fgClr="00FFA2FF" bgLvl="0" bgClr="00FFFFFF"/>
          </ext>
        </extLst>
      </patternFill>
    </fill>
    <fill>
      <patternFill patternType="solid">
        <fgColor rgb="FFFFA2FF"/>
        <bgColor rgb="FFFFFFFF"/>
        <extLst>
          <ext uri="smNativeData">
            <pm:shade xmlns:pm="smNativeData" id="1767606860" type="1" fgLvl="100" fgClr="00FFA2FF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100" fgClr="00FFFF9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100" fgClr="00FFFF9E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100" fgClr="00FFFF9E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E0"/>
        <bgColor rgb="FFFFFFFF"/>
        <extLst>
          <ext uri="smNativeData">
            <pm:shade xmlns:pm="smNativeData" id="1767606860" type="1" fgLvl="100" fgClr="00FFFFE0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67606860" type="1" fgLvl="100" fgClr="00D9D9D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67606860" type="1" fgLvl="12" fgClr="00FF0000" bgLvl="88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67606860" type="1" fgLvl="12" fgClr="0000FF00" bgLvl="88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67606860" type="1" fgLvl="100" fgClr="00666666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67606860" type="1" fgLvl="100" fgClr="00FEF5E9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67606860" type="1" fgLvl="100" fgClr="00FFF6DD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67606860" type="1" fgLvl="100" fgClr="00FFECBB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100" fgClr="00FFFF9E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7606860" type="1" fgLvl="100" fgClr="00FFFF9E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767606860" type="1" fgLvl="25" fgClr="0000FF00" bgLvl="62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767606860" type="1" fgLvl="25" fgClr="0000FF00" bgLvl="62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767606860" type="1" fgLvl="25" fgClr="0000FF00" bgLvl="62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767606860" type="1" fgLvl="25" fgClr="0000FF00" bgLvl="62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767606860" type="1" fgLvl="25" fgClr="0000FF00" bgLvl="62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767606860" type="1" fgLvl="25" fgClr="0000FF00" bgLvl="62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767606860" type="1" fgLvl="25" fgClr="0000FF00" bgLvl="62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67606860" type="1" fgLvl="100" fgClr="00F0F0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67606860" type="1" fgLvl="100" fgClr="00E0E0CE" bgLvl="0" bgClr="00FFFFFF"/>
          </ext>
        </extLst>
      </patternFill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67606860" type="1" fgLvl="12" fgClr="0000FFFF" bgLvl="88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67606860" type="1" fgLvl="100" fgClr="00CDEDF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67606860" type="1" fgLvl="100" fgClr="00A7DD95" bgLvl="0" bgClr="00FFFFFF"/>
          </ext>
        </extLst>
      </patternFill>
    </fill>
  </fills>
  <borders count="55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ashed">
        <color rgb="FF000000"/>
      </bottom>
      <extLst>
        <ext uri="smNativeData">
          <pm:border xmlns:pm="smNativeData" id="1767606860">
            <pm:line position="bottom" type="1" style="2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  <pm:line position="lef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1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1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10" dist="20" width2="20" rgb="000000"/>
            <pm:line position="lef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lef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333333"/>
      </bottom>
      <extLst>
        <ext uri="smNativeData">
          <pm:border xmlns:pm="smNativeData" id="1767606860">
            <pm:line position="bottom" type="1" style="1" width="10" dist="20" width2="20" rgb="333333"/>
          </pm:border>
        </ext>
      </extLst>
    </border>
    <border>
      <left style="hair">
        <color rgb="FF4D4D4D"/>
      </left>
      <right style="hair">
        <color rgb="FF4D4D4D"/>
      </right>
      <top style="hair">
        <color rgb="FF4D4D4D"/>
      </top>
      <bottom style="hair">
        <color rgb="FF4D4D4D"/>
      </bottom>
      <extLst>
        <ext uri="smNativeData">
          <pm:border xmlns:pm="smNativeData" id="1767606860">
            <pm:line position="top" type="1" style="0" width="1" dist="20" width2="20" rgb="4D4D4D"/>
            <pm:line position="bottom" type="1" style="0" width="1" dist="20" width2="20" rgb="4D4D4D"/>
            <pm:line position="left" type="1" style="0" width="1" dist="20" width2="20" rgb="4D4D4D"/>
            <pm:line position="right" type="1" style="0" width="1" dist="20" width2="20" rgb="4D4D4D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67606860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67606860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67606860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67606860"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67606860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0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4D4D4D"/>
      </left>
      <right style="none">
        <color rgb="FF000000"/>
      </right>
      <top style="hair">
        <color rgb="FF4D4D4D"/>
      </top>
      <bottom style="hair">
        <color rgb="FF4D4D4D"/>
      </bottom>
      <extLst>
        <ext uri="smNativeData">
          <pm:border xmlns:pm="smNativeData" id="1767606860">
            <pm:line position="top" type="1" style="0" width="1" dist="20" width2="20" rgb="4D4D4D"/>
            <pm:line position="bottom" type="1" style="0" width="1" dist="20" width2="20" rgb="4D4D4D"/>
            <pm:line position="left" type="1" style="0" width="1" dist="20" width2="20" rgb="4D4D4D"/>
          </pm:border>
        </ext>
      </extLst>
    </border>
    <border>
      <left style="none">
        <color rgb="FF000000"/>
      </left>
      <right style="hair">
        <color rgb="FF4D4D4D"/>
      </right>
      <top style="hair">
        <color rgb="FF4D4D4D"/>
      </top>
      <bottom style="hair">
        <color rgb="FF4D4D4D"/>
      </bottom>
      <extLst>
        <ext uri="smNativeData">
          <pm:border xmlns:pm="smNativeData" id="1767606860">
            <pm:line position="top" type="1" style="0" width="1" dist="20" width2="20" rgb="4D4D4D"/>
            <pm:line position="bottom" type="1" style="0" width="1" dist="20" width2="20" rgb="4D4D4D"/>
            <pm:line position="right" type="1" style="0" width="1" dist="20" width2="20" rgb="4D4D4D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67606860"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67606860">
            <pm:line position="bottom" type="1" style="0" width="1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1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" dist="20" width2="20" rgb="000000"/>
            <pm:line position="bottom" type="1" style="0" width="1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67606860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67606860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67606860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67606860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67606860"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67606860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67606860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67606860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2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ubl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7606860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ubl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67606860"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67606860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67606860"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67606860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760686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0" fontId="4" fillId="0" borderId="0" applyNumberFormat="0" applyFont="1" applyFill="0" applyBorder="0" applyAlignment="0" applyProtection="0"/>
  </cellStyleXfs>
  <cellXfs count="75">
    <xf numFmtId="0" fontId="0" fillId="0" borderId="0" xfId="0"/>
    <xf numFmtId="0" fontId="4" fillId="0" borderId="0" xfId="1"/>
    <xf numFmtId="0" fontId="0" fillId="0" borderId="0" xfId="0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0" fillId="0" borderId="0" xfId="0" applyProtection="1">
      <protection locked="1" hidden="1"/>
    </xf>
    <xf numFmtId="0" fontId="0" fillId="2" borderId="1" xfId="0" applyFill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5" fillId="2" borderId="1" xfId="0" applyFont="1" applyFill="1" applyAlignment="1" applyProtection="1">
      <alignment horizontal="lef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3" fillId="2" borderId="1" xfId="0" applyFont="1" applyFill="1" applyAlignment="1" applyProtection="1">
      <alignment horizontal="lef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63" borderId="62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64" borderId="63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65" borderId="64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66" borderId="65" xfId="0" applyFont="1" applyFill="1" applyAlignment="1" applyProtection="1">
      <alignment horizontal="center"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9" fillId="67" borderId="66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9" fillId="68" borderId="67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19" borderId="18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172" borderId="171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173" borderId="172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" fillId="2" borderId="1" xfId="0" applyFont="1" applyFill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56" borderId="55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57" borderId="56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175" borderId="174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5" fontId="10" fillId="176" borderId="175" xfId="0" applyNumberFormat="1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165" fontId="10" fillId="58" borderId="57" xfId="0" applyNumberFormat="1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8" fillId="2" borderId="1" xfId="0" applyFont="1" applyFill="1" applyAlignment="1" applyProtection="1">
      <alignment horizontal="lef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49" fontId="24" fillId="155" borderId="154" xfId="0" applyNumberFormat="1" applyFont="1" applyFill="1" applyBorder="1" applyAlignment="1" applyProtection="1">
      <alignment horizontal="left" vertical="center" indent="0"/>
      <protection locked="0" hidden="1"/>
      <extLst>
        <ext uri="smNativeData">
          <pm:cellMargin xmlns:pm="smNativeData" id="1767606860" l="57" r="57" t="0" b="0" textRotation="0"/>
        </ext>
      </extLst>
    </xf>
    <xf numFmtId="49" fontId="24" fillId="212" borderId="211" xfId="0" applyNumberFormat="1" applyFont="1" applyFill="1" applyBorder="1" applyAlignment="1" applyProtection="1">
      <alignment horizontal="left" vertical="center" indent="0"/>
      <protection locked="0" hidden="1"/>
      <extLst>
        <ext uri="smNativeData">
          <pm:cellMargin xmlns:pm="smNativeData" id="1767606860" l="57" r="57" t="0" b="0" textRotation="0"/>
        </ext>
      </extLst>
    </xf>
    <xf numFmtId="49" fontId="24" fillId="213" borderId="212" xfId="0" applyNumberFormat="1" applyFont="1" applyFill="1" applyBorder="1" applyAlignment="1" applyProtection="1">
      <alignment horizontal="left" vertical="center" indent="0"/>
      <protection locked="0" hidden="1"/>
      <extLst>
        <ext uri="smNativeData">
          <pm:cellMargin xmlns:pm="smNativeData" id="1767606860" l="57" r="57" t="0" b="0" textRotation="0"/>
        </ext>
      </extLst>
    </xf>
    <xf numFmtId="0" fontId="25" fillId="119" borderId="118" xfId="0" applyFont="1" applyFill="1" applyBorder="1" applyAlignment="1" applyProtection="1">
      <alignment horizontal="left" vertical="center" wrapText="1" indent="0"/>
      <protection locked="0" hidden="1"/>
      <extLst>
        <ext uri="smNativeData">
          <pm:cellMargin xmlns:pm="smNativeData" id="1767606860" l="57" r="57" t="0" b="0" textRotation="0"/>
        </ext>
      </extLst>
    </xf>
    <xf numFmtId="0" fontId="25" fillId="167" borderId="166" xfId="0" applyFont="1" applyFill="1" applyBorder="1" applyAlignment="1" applyProtection="1">
      <alignment horizontal="right" vertical="center" indent="0"/>
      <protection locked="0" hidden="1"/>
      <extLst>
        <ext uri="smNativeData">
          <pm:cellMargin xmlns:pm="smNativeData" id="1767606860" l="57" r="57" t="0" b="0" textRotation="0"/>
        </ext>
      </extLst>
    </xf>
    <xf numFmtId="0" fontId="25" fillId="123" borderId="122" xfId="0" applyFont="1" applyFill="1" applyBorder="1" applyAlignment="1" applyProtection="1">
      <alignment horizontal="left" vertical="center" wrapText="1" indent="0"/>
      <protection locked="0" hidden="1"/>
      <extLst>
        <ext uri="smNativeData">
          <pm:cellMargin xmlns:pm="smNativeData" id="1767606860" l="57" r="57" t="0" b="0" textRotation="0"/>
        </ext>
      </extLst>
    </xf>
    <xf numFmtId="0" fontId="25" fillId="214" borderId="213" xfId="0" applyFont="1" applyFill="1" applyAlignment="1" applyProtection="1">
      <alignment horizontal="left" vertical="center" wrapText="1" indent="0"/>
      <protection locked="0" hidden="1"/>
      <extLst>
        <ext uri="smNativeData">
          <pm:cellMargin xmlns:pm="smNativeData" id="1767606860" l="57" r="57" t="0" b="0" textRotation="0"/>
        </ext>
      </extLst>
    </xf>
    <xf numFmtId="49" fontId="24" fillId="215" borderId="214" xfId="0" applyNumberFormat="1" applyFont="1" applyFill="1" applyBorder="1" applyAlignment="1" applyProtection="1">
      <alignment horizontal="left" vertical="center" indent="0"/>
      <protection locked="0" hidden="1"/>
      <extLst>
        <ext uri="smNativeData">
          <pm:cellMargin xmlns:pm="smNativeData" id="1767606860" l="57" r="57" t="0" b="0" textRotation="0"/>
        </ext>
      </extLst>
    </xf>
    <xf numFmtId="0" fontId="25" fillId="34" borderId="33" xfId="0" applyFont="1" applyFill="1" applyBorder="1" applyAlignment="1" applyProtection="1">
      <alignment horizontal="right" vertical="center" indent="0"/>
      <protection locked="0" hidden="1"/>
      <extLst>
        <ext uri="smNativeData">
          <pm:cellMargin xmlns:pm="smNativeData" id="1767606860" l="57" r="57" t="0" b="0" textRotation="0"/>
        </ext>
      </extLst>
    </xf>
    <xf numFmtId="0" fontId="23" fillId="2" borderId="1" xfId="0" applyFont="1" applyFill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29" fillId="2" borderId="1" xfId="0" applyFont="1" applyFill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7" fillId="248" borderId="247" xfId="0" applyFont="1" applyFill="1" applyBorder="1" applyAlignment="1" applyProtection="1">
      <alignment horizontal="right" vertical="center" wrapText="1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7" fillId="249" borderId="248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22" borderId="21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2" fillId="280" borderId="279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2" fillId="281" borderId="280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2" fillId="282" borderId="281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5" fontId="12" fillId="283" borderId="282" xfId="0" applyNumberFormat="1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165" fontId="12" fillId="284" borderId="283" xfId="0" applyNumberFormat="1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49" fontId="2" fillId="63" borderId="62" xfId="0" applyNumberFormat="1" applyFont="1" applyFill="1" applyBorder="1" applyAlignment="1" applyProtection="1">
      <alignment horizontal="left" vertical="center" wrapText="1" indent="0"/>
      <protection locked="1" hidden="1"/>
      <extLst>
        <ext uri="smNativeData">
          <pm:cellMargin xmlns:pm="smNativeData" id="1767606860" l="57" r="57" t="57" b="57" textRotation="0"/>
        </ext>
      </extLst>
    </xf>
    <xf numFmtId="0" fontId="1" fillId="61" borderId="60" xfId="0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57" b="57" textRotation="0"/>
        </ext>
      </extLst>
    </xf>
    <xf numFmtId="49" fontId="2" fillId="61" borderId="60" xfId="0" applyNumberFormat="1" applyFont="1" applyFill="1" applyBorder="1" applyAlignment="1" applyProtection="1">
      <alignment horizontal="left" vertical="center" wrapText="1" indent="0"/>
      <protection locked="1" hidden="1"/>
      <extLst>
        <ext uri="smNativeData">
          <pm:cellMargin xmlns:pm="smNativeData" id="1767606860" l="57" r="57" t="57" b="57" textRotation="0"/>
        </ext>
      </extLst>
    </xf>
    <xf numFmtId="49" fontId="2" fillId="62" borderId="61" xfId="0" applyNumberFormat="1" applyFont="1" applyFill="1" applyBorder="1" applyAlignment="1" applyProtection="1">
      <alignment horizontal="left" vertical="center" wrapText="1" indent="0"/>
      <protection locked="1" hidden="1"/>
      <extLst>
        <ext uri="smNativeData">
          <pm:cellMargin xmlns:pm="smNativeData" id="1767606860" l="57" r="57" t="57" b="57" textRotation="0"/>
        </ext>
      </extLst>
    </xf>
    <xf numFmtId="0" fontId="13" fillId="312" borderId="311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313" borderId="312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314" borderId="313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9" fillId="315" borderId="314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9" fillId="316" borderId="315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317" borderId="316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13" fillId="318" borderId="317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0" b="0" textRotation="0"/>
        </ext>
      </extLst>
    </xf>
    <xf numFmtId="0" fontId="1" fillId="214" borderId="213" xfId="0" applyFont="1" applyFill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8" fillId="63" borderId="62" xfId="0" applyFont="1" applyFill="1" applyBorder="1" applyAlignment="1" applyProtection="1">
      <alignment horizontal="left" vertical="center" indent="0"/>
      <protection locked="1" hidden="1"/>
      <extLst>
        <ext uri="smNativeData">
          <pm:cellMargin xmlns:pm="smNativeData" id="1767606860" l="57" r="57" t="57" b="57" textRotation="0"/>
        </ext>
      </extLst>
    </xf>
    <xf numFmtId="0" fontId="9" fillId="20" borderId="19" xfId="0" applyFont="1" applyFill="1" applyAlignment="1" applyProtection="1">
      <alignment horizontal="center" vertical="center" wrapText="1"/>
      <protection locked="1" hidden="1"/>
      <extLst>
        <ext uri="smNativeData">
          <pm:cellMargin xmlns:pm="smNativeData" id="1767606860" l="57" r="57" t="57" b="57" textRotation="0"/>
        </ext>
      </extLst>
    </xf>
    <xf numFmtId="165" fontId="17" fillId="376" borderId="375" xfId="0" applyNumberFormat="1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377" borderId="376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378" borderId="377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379" borderId="378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7" fontId="10" fillId="380" borderId="379" xfId="0" applyNumberFormat="1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5" fontId="10" fillId="381" borderId="380" xfId="0" applyNumberFormat="1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382" borderId="381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383" borderId="382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384" borderId="383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7" fontId="11" fillId="380" borderId="379" xfId="0" applyNumberFormat="1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5" fontId="11" fillId="381" borderId="380" xfId="0" applyNumberFormat="1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" fillId="385" borderId="384" xfId="0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" fillId="386" borderId="385" xfId="0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2" fillId="386" borderId="385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5" fontId="11" fillId="387" borderId="386" xfId="0" applyNumberFormat="1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165" fontId="12" fillId="388" borderId="387" xfId="0" applyNumberFormat="1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0" fillId="53" borderId="52" xfId="0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67606860" l="57" r="57" t="0" b="0" textRotation="0"/>
        </ext>
      </extLst>
    </xf>
    <xf numFmtId="0" fontId="1" fillId="123" borderId="122" xfId="0" applyFont="1" applyFill="1" applyBorder="1" applyAlignment="1" applyProtection="1">
      <alignment vertical="center"/>
      <protection locked="1" hidden="1"/>
      <extLst>
        <ext uri="smNativeData">
          <pm:cellMargin xmlns:pm="smNativeData" id="1767606860" l="57" r="57" t="0" b="0" textRotation="0"/>
        </ext>
      </extLst>
    </xf>
    <xf numFmtId="0" fontId="1" fillId="123" borderId="122" xfId="0" applyFont="1" applyFill="1" applyBorder="1" applyAlignment="1" applyProtection="1">
      <alignment horizontal="left" vertical="center" indent="0"/>
      <protection locked="0" hidden="0"/>
      <extLst>
        <ext uri="smNativeData">
          <pm:cellMargin xmlns:pm="smNativeData" id="1767606860" l="57" r="57" t="0" b="0" textRotation="0"/>
        </ext>
      </extLst>
    </xf>
  </cellXfs>
  <cellStyles count="2">
    <cellStyle name="Normal" xfId="0" builtinId="0" customBuiltin="1" idx="0" base="0"/>
    <cellStyle name="Hyperlink" xfId="1" builtinId="8" customBuiltin="1" idx="1" base="1"/>
  </cellStyles>
  <dxfs count="3">
    <dxf>
      <fill>
        <patternFill patternType="solid">
          <bgColor rgb="FFFF9E9E"/>
          <extLst>
            <ext uri="smNativeData">
              <pm:shade xmlns:pm="smNativeData" id="1767606860" type="1" fgLvl="0" fgClr="00000000" bgLvl="255" bgClr="00FF9E9E"/>
            </ext>
          </extLst>
        </patternFill>
      </fill>
    </dxf>
    <dxf>
      <fill>
        <patternFill patternType="solid">
          <bgColor rgb="FFE0E0FF"/>
          <extLst>
            <ext uri="smNativeData">
              <pm:shade xmlns:pm="smNativeData" id="1767606860" type="1" fgLvl="0" fgClr="00000000" bgLvl="255" bgClr="00E0E0FF"/>
            </ext>
          </extLst>
        </patternFill>
      </fill>
    </dxf>
    <dxf>
      <font>
        <color rgb="FFFFFFFF"/>
        <extLst>
          <ext uri="smNativeData">
            <pm:charSpec xmlns:pm="smNativeData" id="1767606860" fgClr="FFFFFF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67606860" count="1">
        <pm:charStyle name="Normal" fontId="0" Id="1"/>
      </pm:charStyles>
      <pm:colors xmlns:pm="smNativeData" id="1767606860" count="118">
        <pm:color name="Farbe 24" rgb="E0FFE0"/>
        <pm:color name="Farbe 25" rgb="D10000"/>
        <pm:color name="Farbe 26" rgb="F0F0E0"/>
        <pm:color name="Farbe 27" rgb="FF3D3D"/>
        <pm:color name="Farbe 28" rgb="D9D9D9"/>
        <pm:color name="Farbe 29" rgb="FFFFE0"/>
        <pm:color name="Farbe 30" rgb="ECF1FD"/>
        <pm:color name="Farbe 31" rgb="9EFF9E"/>
        <pm:color name="Farbe 32" rgb="FFE6E6"/>
        <pm:color name="Farbe 33" rgb="FFFFE8"/>
        <pm:color name="Farbe 34" rgb="CDEDF5"/>
        <pm:color name="Farbe 35" rgb="FEF5E9"/>
        <pm:color name="Farbe 36" rgb="FFFF9E"/>
        <pm:color name="Farbe 37" rgb="FF9E9E"/>
        <pm:color name="Farbe 38" rgb="E0E0FF"/>
        <pm:color name="Farbe 39" rgb="9E9EFF"/>
        <pm:color name="Farbe 40" rgb="FF9EFF"/>
        <pm:color name="Farbe 41" rgb="FFE0FF"/>
        <pm:color name="Farbe 42" rgb="E2E3ED"/>
        <pm:color name="Farbe 43" rgb="FFECBB"/>
        <pm:color name="Farbe 44" rgb="FFE0E0"/>
        <pm:color name="Farbe 45" rgb="E0FFFF"/>
        <pm:color name="Farbe 46" rgb="C2FFC2"/>
        <pm:color name="Farbe 47" rgb="D0D0FF"/>
        <pm:color name="Farbe 48" rgb="CECE9E"/>
        <pm:color name="Farbe 49" rgb="F3F3E9"/>
        <pm:color name="Farbe 50" rgb="B5B5B5"/>
        <pm:color name="Farbe 51" rgb="00D100"/>
        <pm:color name="Farbe 52" rgb="D2F4DF"/>
        <pm:color name="Farbe 53" rgb="D1D1D1"/>
        <pm:color name="Farbe 54" rgb="EDEDED"/>
        <pm:color name="Farbe 55" rgb="FFD566"/>
        <pm:color name="Farbe 56" rgb="FFA4A4"/>
        <pm:color name="Farbe 57" rgb="F2F2F2"/>
        <pm:color name="Farbe 58" rgb="FFD5D5"/>
        <pm:color name="Farbe 59" rgb="FF8484"/>
        <pm:color name="Farbe 60" rgb="A7DD95"/>
        <pm:color name="Farbe 61" rgb="DDFDDD"/>
        <pm:color name="Farbe 62" rgb="FFA2FF"/>
        <pm:color name="Farbe 63" rgb="018080"/>
        <pm:color name="Farbe 64" rgb="0000A3"/>
        <pm:color name="Farbe 65" rgb="D100D1"/>
        <pm:color name="Farbe 66" rgb="9E9E3D"/>
        <pm:color name="Farbe 67" rgb="ADAD5C"/>
        <pm:color name="Farbe 68" rgb="A3A300"/>
        <pm:color name="Farbe 69" rgb="808001"/>
        <pm:color name="Farbe 70" rgb="D1D100"/>
        <pm:color name="Farbe 71" rgb="FFFF3D"/>
        <pm:color name="Farbe 72" rgb="FFFF5C"/>
        <pm:color name="Farbe 73" rgb="015801"/>
        <pm:color name="Farbe 74" rgb="00A300"/>
        <pm:color name="Farbe 75" rgb="8FB7B8"/>
        <pm:color name="Farbe 76" rgb="00D1D1"/>
        <pm:color name="Farbe 77" rgb="3DFFFF"/>
        <pm:color name="Farbe 78" rgb="5C5CFF"/>
        <pm:color name="Farbe 79" rgb="6B6B6B"/>
        <pm:color name="Farbe 80" rgb="FF5CFF"/>
        <pm:color name="Farbe 81" rgb="FF3DFF"/>
        <pm:color name="Farbe 82" rgb="A300A3"/>
        <pm:color name="Farbe 83" rgb="800180"/>
        <pm:color name="Farbe 84" rgb="3DFF3D"/>
        <pm:color name="Farbe 85" rgb="5CFFFF"/>
        <pm:color name="Farbe 86" rgb="9EFFFF"/>
        <pm:color name="Farbe 87" rgb="919191"/>
        <pm:color name="Farbe 88" rgb="800101"/>
        <pm:color name="Farbe 89" rgb="FF5C5C"/>
        <pm:color name="Farbe 90" rgb="5CFF5C"/>
        <pm:color name="Farbe 91" rgb="E6FFE6"/>
        <pm:color name="Farbe 92" rgb="F0FFF0"/>
        <pm:color name="Farbe 93" rgb="A30000"/>
        <pm:color name="Farbe 94" rgb="3D3DFF"/>
        <pm:color name="Farbe 95" rgb="0000D1"/>
        <pm:color name="Farbe 96" rgb="BFFFBF"/>
        <pm:color name="Farbe 97" rgb="CCFFCC"/>
        <pm:color name="Farbe 98" rgb="F3F3E6"/>
        <pm:color name="Farbe 99" rgb="F6F6EC"/>
        <pm:color name="Farbe 100" rgb="010180"/>
        <pm:color name="Farbe 101" rgb="515100"/>
        <pm:color name="Farbe 102" rgb="242424"/>
        <pm:color name="Farbe 103" rgb="474747"/>
        <pm:color name="Farbe 104" rgb="686800"/>
        <pm:color name="Farbe 105" rgb="404001"/>
        <pm:color name="Farbe 1" rgb="F3F3E9"/>
        <pm:color name="Farbe 106" rgb="FFFFEA"/>
        <pm:color name="Farbe 108" rgb="F0F0BD"/>
        <pm:color name="Farbe 109" rgb="E0E0CE"/>
        <pm:color name="Wareneinkauf" rgb="FFE6E6"/>
        <pm:color name="Porto" rgb="FFFFE8"/>
        <pm:color name="Verbrauchsmaterial" rgb="CDEDF5"/>
        <pm:color name="Sonstiges" rgb="F5D8F8"/>
        <pm:color name="Orange 2" rgb="FFECBB"/>
        <pm:color name="Blaugrau" rgb="E2E3ED"/>
        <pm:color name="Einnahme" rgb="D2F4DF"/>
        <pm:color name="Orange" rgb="FFD566"/>
        <pm:color name="Farbe 118" rgb="D4F4ED"/>
        <pm:color name="Farbe 2" rgb="F8F8F8"/>
        <pm:color name="Farbe 120" rgb="FFDEFF"/>
        <pm:color name="Farbe 121" rgb="F2F2FF"/>
        <pm:color name="Farbe 122" rgb="EDEDFF"/>
        <pm:color name="Farbe 123" rgb="F5F5FF"/>
        <pm:color name="Farbe 124" rgb="FFBFBF"/>
        <pm:color name="Farbe 3" rgb="95A0CA"/>
        <pm:color name="Farbe 126" rgb="28D0E3"/>
        <pm:color name="Farbe 127" rgb="018001"/>
        <pm:color name="Farbe 128" rgb="FF7373"/>
        <pm:color name="Farbe 129" rgb="EBFFEB"/>
        <pm:color name="Farbe 130" rgb="F2FFF2"/>
        <pm:color name="Farbe 131" rgb="FFF6DD"/>
        <pm:color name="Farbe 132" rgb="E3E3C7"/>
        <pm:color name="Farbe 133" rgb="CFCFBF"/>
        <pm:color name="Farbe 134" rgb="B3B3A5"/>
        <pm:color name="Farbe 135" rgb="F0F0E7"/>
        <pm:color name="Farbe 136" rgb="FBFBF6"/>
        <pm:color name="Farbe 137" rgb="F8F8F0"/>
        <pm:color name="Farbe 138" rgb="E9E9DD"/>
        <pm:color name="Farbe 139" rgb="F4F3C9"/>
        <pm:color name="Hellgrau 2" rgb="F2F2F2"/>
        <pm:color name="Farbe 141" rgb="E8FFE8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9E"/>
    <pageSetUpPr fitToPage="1"/>
  </sheetPr>
  <dimension ref="A1:H16"/>
  <sheetViews>
    <sheetView showGridLines="0" tabSelected="1" view="normal" workbookViewId="0">
      <selection activeCell="F11" sqref="F11:H11"/>
    </sheetView>
  </sheetViews>
  <sheetFormatPr baseColWidth="9" defaultColWidth="10.000000" defaultRowHeight="13.45"/>
  <cols>
    <col min="1" max="1" width="2.837838" customWidth="1" style="2"/>
    <col min="2" max="2" width="5.108108" customWidth="1" style="2"/>
    <col min="3" max="3" width="25.540541" customWidth="1" style="2"/>
    <col min="4" max="4" width="10.216216" customWidth="1" style="2"/>
    <col min="5" max="5" width="11.747748" customWidth="1" style="2"/>
    <col min="6" max="6" width="12.765766" customWidth="1" style="2"/>
    <col min="7" max="7" width="15.324324" customWidth="1" style="2"/>
    <col min="8" max="8" width="40.855856" customWidth="1" style="2"/>
    <col min="9" max="16203" width="10.000000" style="2"/>
    <col min="16204" max="16231" width="10.000000" style="3"/>
  </cols>
  <sheetData>
    <row r="1" spans="1:8" ht="28.35" customHeight="1">
      <c r="A1" s="4"/>
      <c r="B1" s="22" t="s">
        <v>0</v>
      </c>
      <c r="C1" s="5"/>
      <c r="D1" s="6"/>
      <c r="E1" s="6"/>
      <c r="F1" s="6"/>
      <c r="G1" s="6"/>
      <c r="H1" s="6"/>
    </row>
    <row r="2" spans="1:8" ht="18.40" customHeight="1">
      <c r="A2" s="4"/>
      <c r="B2" s="16"/>
      <c r="C2" s="16"/>
      <c r="D2" s="16"/>
      <c r="E2" s="16"/>
      <c r="F2" s="16"/>
      <c r="G2" s="16"/>
      <c r="H2" s="16"/>
    </row>
    <row r="3" spans="1:8" ht="19.85" customHeight="1">
      <c r="A3" s="4"/>
      <c r="B3" s="37"/>
      <c r="C3" s="38"/>
      <c r="D3" s="39" t="s">
        <v>1</v>
      </c>
      <c r="E3" s="40" t="e">
        <f aca="1">SUM(INDEX(Auftrag2_Rechnungspositionen,0,11))</f>
        <v>#REF!</v>
      </c>
      <c r="F3" s="41"/>
      <c r="G3" s="16"/>
      <c r="H3" s="14" t="s">
        <v>2</v>
      </c>
    </row>
    <row r="4" spans="1:8" ht="19.85" customHeight="1">
      <c r="A4" s="4"/>
      <c r="B4" s="17"/>
      <c r="C4" s="18"/>
      <c r="D4" s="19" t="s">
        <v>3</v>
      </c>
      <c r="E4" s="20" t="e">
        <f>IF(E8&lt;&gt;"",#REF!-F8,#REF!)</f>
        <v>#REF!</v>
      </c>
      <c r="F4" s="21"/>
      <c r="G4" s="16"/>
      <c r="H4" s="14" t="s">
        <v>4</v>
      </c>
    </row>
    <row r="5" spans="1:8" ht="19.85" customHeight="1">
      <c r="A5" s="4"/>
      <c r="B5" s="57"/>
      <c r="C5" s="58"/>
      <c r="D5" s="59" t="e">
        <f aca="1">IF(AND(INDEX(Auftrag2_Steuerberechnung,1,1)&gt;0,INDEX(Auftrag2_Steuerberechnung,1,1)&lt;&gt;""),"Mehrwertsteuer:","")</f>
        <v>#REF!</v>
      </c>
      <c r="E5" s="60" t="e">
        <f aca="1">IF(AND(INDEX(Auftrag2_Steuerberechnung,1,1)&gt;0,INDEX(Auftrag2_Steuerberechnung,1,1)&lt;&gt;""),INDEX(Auftrag2_Steuerberechnung,1,1),"")</f>
        <v>#REF!</v>
      </c>
      <c r="F5" s="61" t="e">
        <f aca="1">IF(AND(INDEX(Auftrag2_Steuerberechnung,1,1)&gt;0,INDEX(Auftrag2_Steuerberechnung,1,1)&lt;&gt;""),SUMIF(INDEX(Auftrag2_Rechnungspositionen,0,14),INDEX(Auftrag2_Steuerberechnung,1,1),INDEX(Auftrag2_Rechnungspositionen,0,15)),"")</f>
        <v>#REF!</v>
      </c>
      <c r="G5" s="16"/>
      <c r="H5" s="72" t="s">
        <v>5</v>
      </c>
    </row>
    <row r="6" spans="1:8" ht="19.85" customHeight="1">
      <c r="A6" s="4"/>
      <c r="B6" s="57"/>
      <c r="C6" s="58"/>
      <c r="D6" s="59" t="e">
        <f aca="1">IF(AND(INDEX(Auftrag2_Steuerberechnung,2,1)&gt;0,INDEX(Auftrag2_Steuerberechnung,2,1)&lt;&gt;""),"Mehrwertsteuer:","")</f>
        <v>#REF!</v>
      </c>
      <c r="E6" s="60" t="e">
        <f aca="1">IF(AND(INDEX(Auftrag2_Steuerberechnung,2,1)&gt;0,INDEX(Auftrag2_Steuerberechnung,2,1)&lt;&gt;""),INDEX(Auftrag2_Steuerberechnung,2,1),"")</f>
        <v>#REF!</v>
      </c>
      <c r="F6" s="61" t="e">
        <f aca="1">IF(AND(INDEX(Auftrag2_Steuerberechnung,2,1)&gt;0,INDEX(Auftrag2_Steuerberechnung,2,1)&lt;&gt;""),SUMIF(INDEX(Auftrag2_Rechnungspositionen,0,14),INDEX(Auftrag2_Steuerberechnung,2,1),INDEX(Auftrag2_Rechnungspositionen,0,15)),"")</f>
        <v>#REF!</v>
      </c>
      <c r="G6" s="16"/>
      <c r="H6" s="15" t="s">
        <v>6</v>
      </c>
    </row>
    <row r="7" spans="1:8" ht="19.85" customHeight="1">
      <c r="A7" s="4"/>
      <c r="B7" s="57"/>
      <c r="C7" s="58"/>
      <c r="D7" s="59" t="e">
        <f aca="1">IF(AND(INDEX(Auftrag2_Steuerberechnung,3,1)&gt;0,INDEX(Auftrag2_Steuerberechnung,3,1)&lt;&gt;""),"Mehrwertsteuer:","")</f>
        <v>#REF!</v>
      </c>
      <c r="E7" s="60" t="e">
        <f aca="1">IF(AND(INDEX(Auftrag2_Steuerberechnung,3,1)&gt;0,INDEX(Auftrag2_Steuerberechnung,3,1)&lt;&gt;""),INDEX(Auftrag2_Steuerberechnung,3,1),"")</f>
        <v>#REF!</v>
      </c>
      <c r="F7" s="61" t="e">
        <f aca="1">IF(AND(INDEX(Auftrag2_Steuerberechnung,3,1)&gt;0,INDEX(Auftrag2_Steuerberechnung,3,1)&lt;&gt;""),SUMIF(INDEX(Auftrag2_Rechnungspositionen,0,14),INDEX(Auftrag2_Steuerberechnung,3,1),INDEX(Auftrag2_Rechnungspositionen,0,15)),"")</f>
        <v>#REF!</v>
      </c>
      <c r="G7" s="16"/>
      <c r="H7" s="36" t="s">
        <v>7</v>
      </c>
    </row>
    <row r="8" spans="1:8" ht="19.85" customHeight="1">
      <c r="A8" s="4"/>
      <c r="B8" s="62"/>
      <c r="C8" s="63"/>
      <c r="D8" s="64" t="e">
        <f aca="1">IF(AND(#REF!&lt;&gt;0,INDEX(INDEX(Auftrag2_Steuerberechnung,1,1):INDEX(Auftrag2_Steuerberechnung,3,1),MATCH(1,#REF!,0),1)&lt;&gt;0),"Mehrwertsteuer Versandkosten:","")</f>
        <v>#REF!</v>
      </c>
      <c r="E8" s="65" t="str">
        <f aca="1">IFERROR(IF(D8&lt;&gt;"",INDEX(INDEX(Auftrag2_Steuerberechnung,0,1),MATCH(1,INDEX(Auftrag2_Steuerberechnung,0,3),0),1),""),"")</f>
        <v/>
      </c>
      <c r="F8" s="66" t="str">
        <f>IFERROR(IF(E8&lt;&gt;"",(#REF!/(1+E8))*E8,""),"")</f>
        <v/>
      </c>
      <c r="G8" s="16"/>
      <c r="H8" s="34" t="s">
        <v>8</v>
      </c>
    </row>
    <row r="9" spans="1:8" ht="19.85" customHeight="1">
      <c r="A9" s="4"/>
      <c r="B9" s="67"/>
      <c r="C9" s="68"/>
      <c r="D9" s="69" t="s">
        <v>9</v>
      </c>
      <c r="E9" s="70"/>
      <c r="F9" s="71" t="e">
        <f>SUM(F5:F8)</f>
        <v>#REF!</v>
      </c>
      <c r="G9" s="16"/>
      <c r="H9" s="35"/>
    </row>
    <row r="10" spans="1:8" ht="18.40" customHeight="1">
      <c r="A10" s="4"/>
      <c r="B10" s="33" t="s">
        <v>10</v>
      </c>
      <c r="C10" s="32"/>
      <c r="D10" s="32"/>
      <c r="E10" s="32"/>
      <c r="F10" s="32"/>
      <c r="G10" s="32"/>
      <c r="H10" s="32"/>
    </row>
    <row r="11" spans="1:8" ht="34" customHeight="1">
      <c r="A11" s="4"/>
      <c r="B11" s="26" t="s">
        <v>11</v>
      </c>
      <c r="C11" s="27"/>
      <c r="D11" s="31"/>
      <c r="E11" s="56" t="e">
        <f aca="1">VLOOKUP(Auftrag2_Verwendete_Verpackung,Grunddaten_Auftrag2_Versandarten,3,FALSE)</f>
        <v>#VALUE!</v>
      </c>
      <c r="F11" s="42" t="s">
        <v>12</v>
      </c>
      <c r="G11" s="43"/>
      <c r="H11" s="43"/>
    </row>
    <row r="12" spans="1:8" ht="18.40" customHeight="1">
      <c r="A12" s="4"/>
      <c r="B12" s="28"/>
      <c r="C12" s="29"/>
      <c r="D12" s="30"/>
      <c r="E12" s="44" t="s">
        <v>13</v>
      </c>
      <c r="F12" s="44"/>
      <c r="G12" s="44"/>
      <c r="H12" s="44"/>
    </row>
    <row r="13" spans="1:8" ht="18.40" customHeight="1">
      <c r="A13" s="4"/>
      <c r="B13" s="23"/>
      <c r="C13" s="24"/>
      <c r="D13" s="25"/>
      <c r="E13" s="45"/>
      <c r="F13" s="45"/>
      <c r="G13" s="45"/>
      <c r="H13" s="45"/>
    </row>
    <row r="14" spans="1:8" ht="18.40" customHeight="1">
      <c r="A14" s="4"/>
      <c r="B14" s="73" t="e">
        <f aca="1">IF(B12&lt;&gt;"","*"&amp;B12&amp;"*",INDEX(Grunddaten_Artikel_Kategorien,C14,1))</f>
        <v>#REF!</v>
      </c>
      <c r="C14" s="74" t="n">
        <v>1</v>
      </c>
      <c r="D14" s="53"/>
      <c r="E14" s="54" t="s">
        <v>14</v>
      </c>
      <c r="F14" s="55"/>
      <c r="G14" s="55"/>
      <c r="H14" s="55"/>
    </row>
    <row r="15" spans="1:8" ht="18.40" customHeight="1">
      <c r="A15" s="4"/>
      <c r="B15" s="46" t="s">
        <v>15</v>
      </c>
      <c r="C15" s="47"/>
      <c r="D15" s="48" t="s">
        <v>16</v>
      </c>
      <c r="E15" s="49" t="s">
        <v>17</v>
      </c>
      <c r="F15" s="50" t="s">
        <v>18</v>
      </c>
      <c r="G15" s="51" t="s">
        <v>19</v>
      </c>
      <c r="H15" s="52" t="s">
        <v>20</v>
      </c>
    </row>
    <row r="16" spans="1:8" ht="18.40" customHeight="1">
      <c r="A16" s="4"/>
      <c r="B16" s="8"/>
      <c r="C16" s="9"/>
      <c r="D16" s="10"/>
      <c r="E16" s="11"/>
      <c r="F16" s="12"/>
      <c r="G16" s="13"/>
      <c r="H16" s="7"/>
    </row>
  </sheetData>
  <mergeCells count="14">
    <mergeCell ref="E3:F3"/>
    <mergeCell ref="E4:F4"/>
    <mergeCell ref="H8:H9"/>
    <mergeCell ref="B11:D11"/>
    <mergeCell ref="F11:H11"/>
    <mergeCell ref="B12:D13"/>
    <mergeCell ref="E12:H13"/>
    <mergeCell ref="E14:H14"/>
    <mergeCell ref="B15:C16"/>
    <mergeCell ref="D15:D16"/>
    <mergeCell ref="E15:E16"/>
    <mergeCell ref="F15:F16"/>
    <mergeCell ref="G15:G16"/>
    <mergeCell ref="H15:H16"/>
  </mergeCells>
  <conditionalFormatting sqref="H3:H4 E11">
    <cfRule type="expression" dxfId="0" priority="1">
      <formula>INDEX(Auftrag2_Rechnungsdaten2,4,2)&lt;$E$11</formula>
    </cfRule>
  </conditionalFormatting>
  <conditionalFormatting sqref="H3:H4 E11">
    <cfRule type="expression" dxfId="1" priority="2">
      <formula>INDEX(Auftrag2_Rechnungsdaten2,4,2)=$E$11</formula>
    </cfRule>
  </conditionalFormatting>
  <conditionalFormatting sqref="B10">
    <cfRule type="expression" dxfId="2" priority="3">
      <formula>AND(INDEX(Auftrag2_Rechnungsdaten2,4,2)&gt;0,INDEX(Auftrag2_Rechnungsdaten2,4,2)&lt;VLOOKUP(Auftrag2_Verwendete_Verpackung,Grunddaten_Auftrag2_Versandarten,3,FALSE))</formula>
    </cfRule>
  </conditionalFormatting>
  <dataValidations count="1">
    <dataValidation sqref="B11" type="list" operator="between" errorStyle="stop" showErrorMessage="1" view="512">
      <formula1>INDEX(Grunddaten_Auftrag2_Versandarten,0,1)</formula1>
    </dataValidation>
  </dataValidations>
  <printOptions horizontalCentered="1">
    <extLst>
      <ext uri="smNativeData">
        <pm:pageFlags xmlns:pm="smNativeData" id="1767606860" printRowHead="0" printColHead="0" printHeadLine="0" printFootLine="0" autoHeightHeader="0" autoHeightFooter="0" fitToPageBoth="1"/>
      </ext>
    </extLst>
  </printOptions>
  <pageMargins left="0.196528" right="0.196528" top="0.196528" bottom="0.196528" header="0.000000" footer="0.000000"/>
  <pageSetup paperSize="9" scale="29" fitToWidth="1" fitToHeight="1" pageOrder="overThenDown" orientation="landscape"/>
  <headerFooter>
    <extLst>
      <ext uri="smNativeData">
        <pm:header xmlns:pm="smNativeData" id="1767606860" l="56" r="56" t="56" b="56" borderId="0" fillId="0" vertical="0"/>
        <pm:footer xmlns:pm="smNativeData" id="1767606860" l="56" r="56" t="56" b="56" borderId="0" fillId="0" vertical="2"/>
        <pm:paperBin xmlns:pm="smNativeData" id="1767606860" Id="0" type="0" value="0"/>
        <pm:paperBin xmlns:pm="smNativeData" id="1767606860" Id="1" type="0" value="0"/>
      </ext>
    </extLst>
  </headerFooter>
  <extLst>
    <ext uri="smNativeData">
      <pm:sheetPrefs xmlns:pm="smNativeData" day="17676068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0</cp:revision>
  <cp:lastPrinted>2026-01-05T08:50:16Z</cp:lastPrinted>
  <dcterms:created xsi:type="dcterms:W3CDTF">2017-09-05T15:25:06Z</dcterms:created>
  <dcterms:modified xsi:type="dcterms:W3CDTF">2026-01-05T09:54:20Z</dcterms:modified>
</cp:coreProperties>
</file>