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worksheets/sheet5.xml" ContentType="application/vnd.openxmlformats-officedocument.spreadsheetml.worksheet+xml"/>
  <Override PartName="/xl/tables/table27.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PC2_GU"/>
  <workbookPr/>
  <bookViews>
    <workbookView activeTab="0" xWindow="240" yWindow="60" windowWidth="0" windowHeight="0" tabRatio="500"/>
  </bookViews>
  <sheets>
    <sheet name="Einkauf" sheetId="1" r:id="rId4"/>
    <sheet name="Druck" sheetId="2" r:id="rId5"/>
    <sheet name="Druck kompakt" sheetId="3" r:id="rId6"/>
    <sheet name="Listen" sheetId="4" r:id="rId7"/>
    <sheet name="Vorlage Druck farbig" sheetId="5" r:id="rId8"/>
    <sheet name="Vorlage Druck  S_W" sheetId="6" r:id="rId9"/>
    <sheet name="Hinweise" sheetId="7" r:id="rId10"/>
  </sheets>
  <definedNames>
    <definedName name="Sonstiges">Listen!$M$2:$M$80</definedName>
    <definedName name="Obst">Listen!$A$2:$A$80</definedName>
    <definedName name="Gemüse">Listen!$B$2:$B$80</definedName>
    <definedName name="Aufschnitt">Listen!$C$2:$C$80</definedName>
    <definedName name="Milchprodukte">Listen!$D$2:$D$80</definedName>
    <definedName name="Backwaren">Listen!$E$2:$E$80</definedName>
    <definedName name="Tiefkühl">Listen!$F$2:$F$80</definedName>
    <definedName name="Getränke">Listen!$G$2:$G$80</definedName>
    <definedName name="Gewürze">Listen!$H$2:$H$80</definedName>
    <definedName name="Haltbares">Listen!$I$2:$I$80</definedName>
    <definedName name="Süßes">Listen!$J$2:$J$80</definedName>
    <definedName name="Haushalt">Listen!$K$2:$K$80</definedName>
    <definedName name="Drogerie">Listen!$L$2:$L$80</definedName>
    <definedName name="Obst_A">Einkauf!$A$2:$A$61</definedName>
    <definedName name="Gemüse_A">Einkauf!$C$2:$C$61</definedName>
    <definedName name="Aufschnitt_A">Einkauf!$E$2:$E$61</definedName>
    <definedName name="Milchprodukte__A">Einkauf!$G$2:$G$61</definedName>
    <definedName name="Backwaren_A">Einkauf!$I$2:$I$61</definedName>
    <definedName name="Tiefkühl_A">Einkauf!$K$2:$K$61</definedName>
    <definedName name="Getränke_A">Einkauf!$M$2:$M$61</definedName>
    <definedName name="Gewürze_A">Einkauf!$O$2:$O$61</definedName>
    <definedName name="Haltbares_A">Einkauf!$Q$2:$Q$61</definedName>
    <definedName name="Süßes_A">Einkauf!$S$2:$S$61</definedName>
    <definedName name="Haushalt_A">Einkauf!$U$2:$U$61</definedName>
    <definedName name="Drogerie_A">Einkauf!$W$2:$W$61</definedName>
    <definedName name="Sonstiges_A">Einkauf!$Y$2:$Y$61</definedName>
    <definedName name="Test">#REF!</definedName>
    <definedName name="Obst_M">Einkauf!$B$2:$B$61</definedName>
    <definedName name="Gemüse_M">Einkauf!$D$2:$D$61</definedName>
    <definedName name="Aufschnitt_M">Einkauf!$F$2:$F$61</definedName>
    <definedName name="Milchprodukte_M">Einkauf!$H$2:$H$61</definedName>
    <definedName name="Backwaren_M">Einkauf!$J$2:$J$61</definedName>
    <definedName name="Tiefkühl_M">Einkauf!$L$2:$L$61</definedName>
    <definedName name="Getränke_M">Einkauf!$N$2:$N$61</definedName>
    <definedName name="Gewürze_M">Einkauf!$P$2:$P$61</definedName>
    <definedName name="Haltbares_M">Einkauf!$R$2:$R$61</definedName>
    <definedName name="Süßes_M">Einkauf!$T$2:$T$61</definedName>
    <definedName name="Haushalt_M">Einkauf!$V$2:$V$61</definedName>
    <definedName name="Drogerie_M">Einkauf!$X$2:$X$61</definedName>
    <definedName name="Sonstiges_M">Einkauf!$Z$2:$Z$61</definedName>
    <definedName name="Gewürze_K">Einkauf!$O$2:$O$17</definedName>
    <definedName name="_xlnm.Print_Area" localSheetId="0">Einkauf!$A$1:$Z$61</definedName>
    <definedName name="_xlnm.Print_Titles" localSheetId="0">Einkauf!$1:$1</definedName>
    <definedName name="_xlnm.Print_Area" localSheetId="1">Druck!$A$1:$AM$61</definedName>
    <definedName name="_xlnm.Print_Titles" localSheetId="1">Druck!$1:$1</definedName>
    <definedName name="_xlnm.Print_Area" localSheetId="2">'Druck kompakt'!$A$1:$U$36</definedName>
    <definedName name="_xlnm.Print_Titles" localSheetId="2">'Druck kompakt'!$1:$1</definedName>
    <definedName name="_xlnm.Print_Area" localSheetId="3">Listen!$A$1:$M$52</definedName>
    <definedName name="_xlnm.Print_Titles" localSheetId="3">Listen!$1:$1</definedName>
    <definedName name="_xlnm.Print_Area" localSheetId="4">'Vorlage Druck farbig'!$A$1:$AZ$61</definedName>
    <definedName name="_xlnm.Print_Titles" localSheetId="4">'Vorlage Druck farbig'!$1:$1</definedName>
    <definedName name="_xlnm.Print_Area" localSheetId="5">'Vorlage Druck  S_W'!$A$1:$AM$61</definedName>
  </definedNames>
  <calcPr/>
  <extLst>
    <ext uri="smNativeData">
      <pm:revision xmlns:pm="smNativeData" day="1754395328" val="1224" rev="124" rev64="64" revOS="4" revMin="124" revMax="0"/>
      <pm:docPrefs xmlns:pm="smNativeData" id="1754395328" fixedDigits="0" showNotice="1" showFrameBounds="1" autoChart="1" recalcOnPrint="1" recalcOnCopy="1" compatTextArt="1" tab="567" useDefinedPrintRange="1" printArea="currentSheet"/>
      <pm:compatibility xmlns:pm="smNativeData" id="1754395328" overlapCells="1"/>
      <pm:defCurrency xmlns:pm="smNativeData" id="1754395328"/>
      <pm:specialFilter xmlns:pm="smNativeData" id="1754395328" useRef="1" showHeader="1" and="0" ref="=Listen!$Q$20:$Q$38">
        <pm:filterColumn colId="0">
          <s v="Baguette"/>
        </pm:filterColumn>
        <pm:filterColumn colId="0">
          <s v="Baguettebrötchen"/>
        </pm:filterColumn>
        <pm:filterColumn colId="-1">
          <s/>
        </pm:filterColumn>
      </pm:specialFilter>
      <pm:sortOptions xmlns:pm="smNativeData" id="1754395328" dataOnRows="1">
        <pm:column colId="0"/>
      </pm:sortOptions>
    </ext>
  </extLst>
</workbook>
</file>

<file path=xl/sharedStrings.xml><?xml version="1.0" encoding="utf-8"?>
<sst xmlns="http://schemas.openxmlformats.org/spreadsheetml/2006/main" count="633" uniqueCount="438">
  <si>
    <t xml:space="preserve">Obst </t>
  </si>
  <si>
    <t>M</t>
  </si>
  <si>
    <t xml:space="preserve">Gemüse </t>
  </si>
  <si>
    <t>M</t>
  </si>
  <si>
    <t xml:space="preserve">Aufschnitt/Fleisch/Fisch
</t>
  </si>
  <si>
    <t>M</t>
  </si>
  <si>
    <t>Milchprodukte/
Eier/Desserts</t>
  </si>
  <si>
    <t>M</t>
  </si>
  <si>
    <t xml:space="preserve">Backwaren </t>
  </si>
  <si>
    <t>M</t>
  </si>
  <si>
    <t xml:space="preserve">Tiefkühlprodukte </t>
  </si>
  <si>
    <t>M</t>
  </si>
  <si>
    <t xml:space="preserve">Getränke </t>
  </si>
  <si>
    <t>M</t>
  </si>
  <si>
    <t xml:space="preserve">Gewürze </t>
  </si>
  <si>
    <t>M</t>
  </si>
  <si>
    <t xml:space="preserve">Haltbares </t>
  </si>
  <si>
    <t>M</t>
  </si>
  <si>
    <t>Süßes und Salziges</t>
  </si>
  <si>
    <t>M</t>
  </si>
  <si>
    <t xml:space="preserve">Haushalt </t>
  </si>
  <si>
    <t>M</t>
  </si>
  <si>
    <t>Drogerie/Kosmetik</t>
  </si>
  <si>
    <t>M</t>
  </si>
  <si>
    <t xml:space="preserve">Sonstiges </t>
  </si>
  <si>
    <t>M</t>
  </si>
  <si>
    <t>Äpfel</t>
  </si>
  <si>
    <t>1 kg</t>
  </si>
  <si>
    <t>Gurke</t>
  </si>
  <si>
    <t>Bierschinken</t>
  </si>
  <si>
    <t>100g</t>
  </si>
  <si>
    <t>Eier</t>
  </si>
  <si>
    <t>Mischbrot</t>
  </si>
  <si>
    <t>Meeresfrüchte</t>
  </si>
  <si>
    <t>Bier</t>
  </si>
  <si>
    <t>1 K</t>
  </si>
  <si>
    <t>Estragon</t>
  </si>
  <si>
    <t>Balsamico</t>
  </si>
  <si>
    <t>Nougat</t>
  </si>
  <si>
    <t>Entkalker</t>
  </si>
  <si>
    <t>Deo/Antitranspirant</t>
  </si>
  <si>
    <t>Batterien AAA</t>
  </si>
  <si>
    <t>Kirschen</t>
  </si>
  <si>
    <t>Weißkraut</t>
  </si>
  <si>
    <t>Corned Beef</t>
  </si>
  <si>
    <t>200g</t>
  </si>
  <si>
    <t>Toastbrot</t>
  </si>
  <si>
    <t>Bohnen</t>
  </si>
  <si>
    <t>Bitter Lemon</t>
  </si>
  <si>
    <t>Oregano</t>
  </si>
  <si>
    <t>Bratöl</t>
  </si>
  <si>
    <t>Studentenfutter</t>
  </si>
  <si>
    <t>Spülmaschinensalz</t>
  </si>
  <si>
    <t>Duschgel</t>
  </si>
  <si>
    <t>Kerzen</t>
  </si>
  <si>
    <t>Pfirsiche</t>
  </si>
  <si>
    <t>Knackwurst</t>
  </si>
  <si>
    <t>Säfte</t>
  </si>
  <si>
    <t>Safran</t>
  </si>
  <si>
    <t>Grüner Tee</t>
  </si>
  <si>
    <t>200 g</t>
  </si>
  <si>
    <t>Waschmittel bunt</t>
  </si>
  <si>
    <t>Zahnbürste</t>
  </si>
  <si>
    <t>Mehl</t>
  </si>
  <si>
    <t>2 kg</t>
  </si>
  <si>
    <t>Reis</t>
  </si>
  <si>
    <t>500 g</t>
  </si>
  <si>
    <t>Obst</t>
  </si>
  <si>
    <t>M</t>
  </si>
  <si>
    <t>Gemüse</t>
  </si>
  <si>
    <t>Backwaren</t>
  </si>
  <si>
    <t>Tiefkühl</t>
  </si>
  <si>
    <t>Getränke</t>
  </si>
  <si>
    <t>Gewürze</t>
  </si>
  <si>
    <t>Haltbares</t>
  </si>
  <si>
    <t>Haushalt</t>
  </si>
  <si>
    <t>Sonstiges</t>
  </si>
  <si>
    <t>Notizen</t>
  </si>
  <si>
    <t>Ananas</t>
  </si>
  <si>
    <t>Artischocken</t>
  </si>
  <si>
    <t>Butter</t>
  </si>
  <si>
    <t>Baguette</t>
  </si>
  <si>
    <t>Backfisch</t>
  </si>
  <si>
    <t>Anis</t>
  </si>
  <si>
    <t>Backpulver</t>
  </si>
  <si>
    <t>Apfelringe</t>
  </si>
  <si>
    <t>Abfallbeutel</t>
  </si>
  <si>
    <t>Aftershave</t>
  </si>
  <si>
    <t>Babybedarf</t>
  </si>
  <si>
    <t>Aubergine</t>
  </si>
  <si>
    <t>Blutwurst</t>
  </si>
  <si>
    <t>Camembert</t>
  </si>
  <si>
    <t>Baguettebrötchen</t>
  </si>
  <si>
    <t>Basilikum</t>
  </si>
  <si>
    <t>Bonbons</t>
  </si>
  <si>
    <t>Allzweckreiniger</t>
  </si>
  <si>
    <t>Badezusatz</t>
  </si>
  <si>
    <t>Batterien</t>
  </si>
  <si>
    <t>Aprikosen</t>
  </si>
  <si>
    <t>Blumenkohl</t>
  </si>
  <si>
    <t>Bockwurst</t>
  </si>
  <si>
    <t>Cremespeise</t>
  </si>
  <si>
    <t>Brot (diverse)</t>
  </si>
  <si>
    <t>Baguette belegt</t>
  </si>
  <si>
    <t>Cola</t>
  </si>
  <si>
    <t xml:space="preserve">Bohnenkraut </t>
  </si>
  <si>
    <t>Bandnudeln</t>
  </si>
  <si>
    <t>Chips</t>
  </si>
  <si>
    <t>Alufolie</t>
  </si>
  <si>
    <t>Bodylotion</t>
  </si>
  <si>
    <t>Geschenkpapier</t>
  </si>
  <si>
    <t>Avocado</t>
  </si>
  <si>
    <t>Bratwurst</t>
  </si>
  <si>
    <t>Edelschimmelkäse</t>
  </si>
  <si>
    <t>Brötchen</t>
  </si>
  <si>
    <t>Beerenmischung</t>
  </si>
  <si>
    <t>Energydrink</t>
  </si>
  <si>
    <t>Chili</t>
  </si>
  <si>
    <t>Bouillon</t>
  </si>
  <si>
    <t>Cracker</t>
  </si>
  <si>
    <t>Badreiniger</t>
  </si>
  <si>
    <t>Damenhygiene</t>
  </si>
  <si>
    <t>Insektizide</t>
  </si>
  <si>
    <t>Bananen</t>
  </si>
  <si>
    <t>Brokkoli</t>
  </si>
  <si>
    <t>Chorizo</t>
  </si>
  <si>
    <t>Burger Buns</t>
  </si>
  <si>
    <t>Limettensaft</t>
  </si>
  <si>
    <t>Dill</t>
  </si>
  <si>
    <t>Erdnussflips</t>
  </si>
  <si>
    <t>Bioabfalltüten</t>
  </si>
  <si>
    <t>Birnen</t>
  </si>
  <si>
    <t>Champignon</t>
  </si>
  <si>
    <t>Feta</t>
  </si>
  <si>
    <t>Ciabatta</t>
  </si>
  <si>
    <t>Limonade</t>
  </si>
  <si>
    <t>Corn Flakes</t>
  </si>
  <si>
    <t>Gebäck</t>
  </si>
  <si>
    <t>Blauspüler</t>
  </si>
  <si>
    <t>Servietten</t>
  </si>
  <si>
    <t>Brombeeren</t>
  </si>
  <si>
    <t>Chicoree</t>
  </si>
  <si>
    <t xml:space="preserve">Entrecôte </t>
  </si>
  <si>
    <t>Frischkäse</t>
  </si>
  <si>
    <t>Fladenbrot</t>
  </si>
  <si>
    <t>Broccoli</t>
  </si>
  <si>
    <t>Mixgetränke</t>
  </si>
  <si>
    <t>Fenchel</t>
  </si>
  <si>
    <t>Dosengerichte</t>
  </si>
  <si>
    <t>Grissini</t>
  </si>
  <si>
    <t>Bodenwischer</t>
  </si>
  <si>
    <t>Gesichtscreme</t>
  </si>
  <si>
    <t>Tierbedarf</t>
  </si>
  <si>
    <t>Datteln</t>
  </si>
  <si>
    <t>Eisbergsalat</t>
  </si>
  <si>
    <t>Fleischsalat</t>
  </si>
  <si>
    <t>Götterspeise</t>
  </si>
  <si>
    <t>Hot Dog Brötchen</t>
  </si>
  <si>
    <t>Gewürzmischung</t>
  </si>
  <si>
    <t>Dressing</t>
  </si>
  <si>
    <t>Gummibärchen</t>
  </si>
  <si>
    <t>Haarspülung</t>
  </si>
  <si>
    <t>Erdbeeren</t>
  </si>
  <si>
    <t>Erbsen</t>
  </si>
  <si>
    <t>Frikadellen</t>
  </si>
  <si>
    <t>Griespudding</t>
  </si>
  <si>
    <t>Knäckebrot</t>
  </si>
  <si>
    <t>Burger Patties</t>
  </si>
  <si>
    <t>Sekt</t>
  </si>
  <si>
    <t>Gewürznelken</t>
  </si>
  <si>
    <t>Essig</t>
  </si>
  <si>
    <t>Käse-Dip</t>
  </si>
  <si>
    <t>Färbemittel</t>
  </si>
  <si>
    <t>Handcreme</t>
  </si>
  <si>
    <t>Heidelbeeren</t>
  </si>
  <si>
    <t>Feldsalat</t>
  </si>
  <si>
    <t>Grillspieße</t>
  </si>
  <si>
    <t>Grillkäse</t>
  </si>
  <si>
    <t>Döner</t>
  </si>
  <si>
    <t>Sirup</t>
  </si>
  <si>
    <t>Ingwer</t>
  </si>
  <si>
    <t>Fertiggerichte</t>
  </si>
  <si>
    <t>Kaugummi</t>
  </si>
  <si>
    <t>Farbfangtücher</t>
  </si>
  <si>
    <t>Interdentalbürste</t>
  </si>
  <si>
    <t>Himbeeren</t>
  </si>
  <si>
    <t>Hackfleisch gemischt</t>
  </si>
  <si>
    <t>Grütze</t>
  </si>
  <si>
    <t>Dorade</t>
  </si>
  <si>
    <t>Spirtuosen</t>
  </si>
  <si>
    <t>Kardamon</t>
  </si>
  <si>
    <t>Fischkonserve</t>
  </si>
  <si>
    <t>Kekse</t>
  </si>
  <si>
    <t>Fensterreiniger</t>
  </si>
  <si>
    <t>Kosmetiktücher</t>
  </si>
  <si>
    <t>Johannisbeeren</t>
  </si>
  <si>
    <t>Hackfleisch Rind</t>
  </si>
  <si>
    <t>Hartkäse</t>
  </si>
  <si>
    <t>Vollkornbrot</t>
  </si>
  <si>
    <t>Eis</t>
  </si>
  <si>
    <t>Tonic</t>
  </si>
  <si>
    <t>Knoblauch</t>
  </si>
  <si>
    <t>Fleischkonserve</t>
  </si>
  <si>
    <t>Lakritze</t>
  </si>
  <si>
    <t>Fleckenentferner</t>
  </si>
  <si>
    <t>Make-up</t>
  </si>
  <si>
    <t>Hackfleisch Schwein</t>
  </si>
  <si>
    <t>Harzer Käse</t>
  </si>
  <si>
    <t>Zwieback</t>
  </si>
  <si>
    <t>Ente</t>
  </si>
  <si>
    <t>Wasser</t>
  </si>
  <si>
    <t>Koriander</t>
  </si>
  <si>
    <t>Fond</t>
  </si>
  <si>
    <t>Mandeln</t>
  </si>
  <si>
    <t>Frischhaltefolie</t>
  </si>
  <si>
    <t>Mückenschutz</t>
  </si>
  <si>
    <t>Kiwi</t>
  </si>
  <si>
    <t>Kartoffeln</t>
  </si>
  <si>
    <t>Hähnchenbrust</t>
  </si>
  <si>
    <t>Joghurt</t>
  </si>
  <si>
    <t>Wein</t>
  </si>
  <si>
    <t>Kräutermischung</t>
  </si>
  <si>
    <t>Früchtetee</t>
  </si>
  <si>
    <t>Nacho</t>
  </si>
  <si>
    <t>Fusselroller</t>
  </si>
  <si>
    <t>Mundspülung</t>
  </si>
  <si>
    <t>Limetten</t>
  </si>
  <si>
    <t>Hähnchenfilet</t>
  </si>
  <si>
    <t>Kaffeesahne</t>
  </si>
  <si>
    <t>Zitronensaft</t>
  </si>
  <si>
    <t>Kreuzkümmel</t>
  </si>
  <si>
    <t>Gemüsekonserve</t>
  </si>
  <si>
    <t>Gefrierbeutel</t>
  </si>
  <si>
    <t>Nagellack</t>
  </si>
  <si>
    <t>Mandarine</t>
  </si>
  <si>
    <t>Kohlrabi</t>
  </si>
  <si>
    <t>Hähnchenkeule</t>
  </si>
  <si>
    <t>Käsewürfel</t>
  </si>
  <si>
    <t>Kümmel</t>
  </si>
  <si>
    <t>Nüsse</t>
  </si>
  <si>
    <t>Herdreiniger</t>
  </si>
  <si>
    <t>Nagellackentferner</t>
  </si>
  <si>
    <t>Mango</t>
  </si>
  <si>
    <t>Kresse</t>
  </si>
  <si>
    <t>Kalb</t>
  </si>
  <si>
    <t>Kräuterquark</t>
  </si>
  <si>
    <t>Fischstäbchen</t>
  </si>
  <si>
    <t xml:space="preserve">Lorbeerblätter </t>
  </si>
  <si>
    <t>Honig</t>
  </si>
  <si>
    <t>Paprika-Dip</t>
  </si>
  <si>
    <t>Kaffeefilter</t>
  </si>
  <si>
    <t>Parfüm</t>
  </si>
  <si>
    <t>Melone</t>
  </si>
  <si>
    <t>Kürbis</t>
  </si>
  <si>
    <t>Kassler</t>
  </si>
  <si>
    <t>Margarine</t>
  </si>
  <si>
    <t>Forelle</t>
  </si>
  <si>
    <t>Majoran</t>
  </si>
  <si>
    <t>Kaffee</t>
  </si>
  <si>
    <t>Pistazien</t>
  </si>
  <si>
    <t>Klarspüler</t>
  </si>
  <si>
    <t>Rasierklingen</t>
  </si>
  <si>
    <t>Nektarinen</t>
  </si>
  <si>
    <t>Lauch</t>
  </si>
  <si>
    <t>Milch</t>
  </si>
  <si>
    <t>Garnelen</t>
  </si>
  <si>
    <t>Minze</t>
  </si>
  <si>
    <t>Kakao</t>
  </si>
  <si>
    <t>Popcorn</t>
  </si>
  <si>
    <t>Klorix</t>
  </si>
  <si>
    <t>Rasierschaum</t>
  </si>
  <si>
    <t>Orangen</t>
  </si>
  <si>
    <t>Mais</t>
  </si>
  <si>
    <t>Kochschinken</t>
  </si>
  <si>
    <t>Milchreis</t>
  </si>
  <si>
    <t>Muskat</t>
  </si>
  <si>
    <t>Ketchup</t>
  </si>
  <si>
    <t>Pralinen</t>
  </si>
  <si>
    <t>Küchenrolle</t>
  </si>
  <si>
    <t>Seife</t>
  </si>
  <si>
    <t>Papaya</t>
  </si>
  <si>
    <t>Möhren</t>
  </si>
  <si>
    <t>Krakauer</t>
  </si>
  <si>
    <t>Mozzarella</t>
  </si>
  <si>
    <t>Linsen</t>
  </si>
  <si>
    <t>Salzstangen</t>
  </si>
  <si>
    <t>Möbelpflege</t>
  </si>
  <si>
    <t>Shampoo</t>
  </si>
  <si>
    <t>Passionsfrucht</t>
  </si>
  <si>
    <t>Oliven</t>
  </si>
  <si>
    <t>Lamm</t>
  </si>
  <si>
    <t>Ofenkäse</t>
  </si>
  <si>
    <t>Huhn</t>
  </si>
  <si>
    <t>Paprika</t>
  </si>
  <si>
    <t>Marmelade</t>
  </si>
  <si>
    <t>Schokolade</t>
  </si>
  <si>
    <t>Sonnenschutz</t>
  </si>
  <si>
    <t>Pampelmuse</t>
  </si>
  <si>
    <t>Leberkäse</t>
  </si>
  <si>
    <t>Parmesan</t>
  </si>
  <si>
    <t>Kabeljau</t>
  </si>
  <si>
    <t>Petersilie</t>
  </si>
  <si>
    <t>Mayonnaise</t>
  </si>
  <si>
    <t>Schuhputzcreme</t>
  </si>
  <si>
    <t>Taschentücher</t>
  </si>
  <si>
    <t>Pflaumen</t>
  </si>
  <si>
    <t>Leberwurst</t>
  </si>
  <si>
    <t>Pudding</t>
  </si>
  <si>
    <t>Kartoffelecken</t>
  </si>
  <si>
    <t>Pfeffer</t>
  </si>
  <si>
    <t>Tortillachips</t>
  </si>
  <si>
    <t>Schwamm</t>
  </si>
  <si>
    <t>Toilettenpapier</t>
  </si>
  <si>
    <t>Physalis</t>
  </si>
  <si>
    <t>Radieschen</t>
  </si>
  <si>
    <t>Mettwurst</t>
  </si>
  <si>
    <t>Quark</t>
  </si>
  <si>
    <t>Lachs</t>
  </si>
  <si>
    <t xml:space="preserve">Piment </t>
  </si>
  <si>
    <t>Trockenfrüchte</t>
  </si>
  <si>
    <t>Wattestäbchen</t>
  </si>
  <si>
    <t>Pitahaya</t>
  </si>
  <si>
    <t>Rosenkohl</t>
  </si>
  <si>
    <t>Mortadella</t>
  </si>
  <si>
    <t>Reibekäse</t>
  </si>
  <si>
    <t xml:space="preserve">Mais </t>
  </si>
  <si>
    <t>Rosmarin</t>
  </si>
  <si>
    <t>Müsli</t>
  </si>
  <si>
    <t>Waffeln</t>
  </si>
  <si>
    <t>Spülmaschinentabs</t>
  </si>
  <si>
    <t>Wimperntusche</t>
  </si>
  <si>
    <t>Stachelbeeren</t>
  </si>
  <si>
    <t>Rotkohl</t>
  </si>
  <si>
    <t>Pastrami</t>
  </si>
  <si>
    <t>Schafskäse</t>
  </si>
  <si>
    <t>Nudeln</t>
  </si>
  <si>
    <t>Spülmittel</t>
  </si>
  <si>
    <t>Trauben</t>
  </si>
  <si>
    <t>Salat</t>
  </si>
  <si>
    <t>Pute</t>
  </si>
  <si>
    <t>Schmelzkäse</t>
  </si>
  <si>
    <t>Mischgemüse</t>
  </si>
  <si>
    <t>Salbei</t>
  </si>
  <si>
    <t>Obstkonserve</t>
  </si>
  <si>
    <t>Staubsaugerbeutel</t>
  </si>
  <si>
    <t>Zahnecreme</t>
  </si>
  <si>
    <t>Weintrauben</t>
  </si>
  <si>
    <t>Schalotten</t>
  </si>
  <si>
    <t>Putenbraten</t>
  </si>
  <si>
    <t>Schnittkäse</t>
  </si>
  <si>
    <t>Pangasius</t>
  </si>
  <si>
    <t>Salz</t>
  </si>
  <si>
    <t>Öl</t>
  </si>
  <si>
    <t>Staubwischer</t>
  </si>
  <si>
    <t>Zahnseide</t>
  </si>
  <si>
    <t>Zitrone</t>
  </si>
  <si>
    <t>Selleriestaude</t>
  </si>
  <si>
    <t>Rinderfilet</t>
  </si>
  <si>
    <t>Weichkäse</t>
  </si>
  <si>
    <t>Pizza</t>
  </si>
  <si>
    <t>Thymian</t>
  </si>
  <si>
    <t>Paniermehl</t>
  </si>
  <si>
    <t>Teefilter</t>
  </si>
  <si>
    <t>Zahnstocher</t>
  </si>
  <si>
    <t>Spargel</t>
  </si>
  <si>
    <t>Rindersteak</t>
  </si>
  <si>
    <t>Ziegenkäse</t>
  </si>
  <si>
    <t>Pommes frites</t>
  </si>
  <si>
    <t>Vanille</t>
  </si>
  <si>
    <t>Puderzucker</t>
  </si>
  <si>
    <t>Topfreiniger</t>
  </si>
  <si>
    <t>Tomaten</t>
  </si>
  <si>
    <t>Rippchen</t>
  </si>
  <si>
    <t>Wacholder</t>
  </si>
  <si>
    <t>Tücher</t>
  </si>
  <si>
    <t>Roher Schinken</t>
  </si>
  <si>
    <t>Wasabi</t>
  </si>
  <si>
    <t>Reisbeutel</t>
  </si>
  <si>
    <t>Zucchini</t>
  </si>
  <si>
    <t>Rollbraten</t>
  </si>
  <si>
    <t>Rotbarsch</t>
  </si>
  <si>
    <t>Zimt</t>
  </si>
  <si>
    <t>Remoulade</t>
  </si>
  <si>
    <t>Waschmittel weiß</t>
  </si>
  <si>
    <t>Zwiebeln</t>
  </si>
  <si>
    <t>Rostbratwürstchen</t>
  </si>
  <si>
    <t>Schlemmerfilet</t>
  </si>
  <si>
    <t>Zimtstange</t>
  </si>
  <si>
    <t>Risotto</t>
  </si>
  <si>
    <t>Weichspüler</t>
  </si>
  <si>
    <t>Rumpsteak</t>
  </si>
  <si>
    <t>Spinat</t>
  </si>
  <si>
    <t>Zitronengras</t>
  </si>
  <si>
    <t>Rohrzucker</t>
  </si>
  <si>
    <t>WZ-Reiniger</t>
  </si>
  <si>
    <t>Salami</t>
  </si>
  <si>
    <t>Thunfisch</t>
  </si>
  <si>
    <t>Zitronenschalen</t>
  </si>
  <si>
    <t>Schmalz</t>
  </si>
  <si>
    <t>Tintenfisch</t>
  </si>
  <si>
    <t>Zwiebelgranulat</t>
  </si>
  <si>
    <t>Schwarzer Tee</t>
  </si>
  <si>
    <t>Schnitzel</t>
  </si>
  <si>
    <t>Senf</t>
  </si>
  <si>
    <t>Schweinebraten</t>
  </si>
  <si>
    <t>Soßenbinder</t>
  </si>
  <si>
    <t>Schweinefilet</t>
  </si>
  <si>
    <t>Spagetti</t>
  </si>
  <si>
    <t>Schweinesteak</t>
  </si>
  <si>
    <t>Suppennudeln</t>
  </si>
  <si>
    <t>Speck</t>
  </si>
  <si>
    <t>Sushireis</t>
  </si>
  <si>
    <t>Speckwürfel</t>
  </si>
  <si>
    <t>Süßstoff</t>
  </si>
  <si>
    <t>Streichwurst</t>
  </si>
  <si>
    <t>Vanillezucker</t>
  </si>
  <si>
    <t>Sülze</t>
  </si>
  <si>
    <t>Weißer Tee</t>
  </si>
  <si>
    <t>Sülzwurst</t>
  </si>
  <si>
    <t>Worcestersauce</t>
  </si>
  <si>
    <t>Teewurst</t>
  </si>
  <si>
    <t>Würfelzucker</t>
  </si>
  <si>
    <t>Wiener Würstchen</t>
  </si>
  <si>
    <t>Wurstkonserven</t>
  </si>
  <si>
    <t>Zucker</t>
  </si>
  <si>
    <t>G</t>
  </si>
  <si>
    <t>B</t>
  </si>
  <si>
    <t>Süßes und salziges</t>
  </si>
  <si>
    <t xml:space="preserve">Die Vorlage wurde in "Planmaker" aus der Softmaker-Office erstellt und ist bewußt einfach gehalten.  
Unter "Calc" aus Libreoffice oder "MS Excel" können Abweichungen im Design auftreten. 
Auf die Funktion sollte dies keinen Einfluß haben. </t>
  </si>
  <si>
    <t>Kurze Nutzungshinweise</t>
  </si>
  <si>
    <t xml:space="preserve">Einige Arbeitsblätter sind durch den "Blattschutz" vor versehentlichen Änderungen geschützt. Es ist kein Passwort vergeben. Man kann ihn also einfach aufheben. </t>
  </si>
  <si>
    <t>Die Listen erheben natürlich keinen Anspruch auf Vollständigkeit. 
Die Produktgruppen sind nach der Anordnung in den meisten Supermärkten gewählt.</t>
  </si>
  <si>
    <r>
      <t xml:space="preserve">Reiter </t>
    </r>
    <r>
      <rPr>
        <rFont val="Arial"/>
        <charset val="0"/>
        <family val="0"/>
        <sz val="10"/>
        <b/>
        <i val="0"/>
        <color rgb="FF9BBB59"/>
      </rPr>
      <t xml:space="preserve">"Einkauf" </t>
    </r>
    <r>
      <rPr>
        <rFont val="Arial"/>
        <charset val="0"/>
        <family val="0"/>
        <sz val="10"/>
        <b val="0"/>
        <i val="0"/>
      </rPr>
      <t xml:space="preserve">: Auswahl der benötigten Produkte über das Drop-Down-Menü oder freie Eingabe. </t>
    </r>
    <r>
      <rPr>
        <rFont val="Wingdings"/>
        <charset val="2"/>
        <family val="0"/>
        <sz val="10"/>
        <b val="0"/>
        <i val="0"/>
      </rPr>
      <t xml:space="preserve"> 
</t>
    </r>
    <r>
      <rPr>
        <rFont val="Arial"/>
        <charset val="0"/>
        <family val="0"/>
        <sz val="10"/>
        <b val="0"/>
        <i val="0"/>
      </rPr>
      <t xml:space="preserve">Mit den schwarzen Dreiecken (Autofilter) in den Spaltenüberschriften kann die jeweilige Spalte sortiert und Filter angewandt werden.
Es kommt ein Hinweis, wenn man ein Produkt eingibt, welches noch nicht in der Liste steht.
Mit „Enter“ bestätigen und, wenn gewünscht, in </t>
    </r>
    <r>
      <rPr>
        <rFont val="Arial"/>
        <charset val="0"/>
        <family val="0"/>
        <sz val="10"/>
        <b/>
        <i val="0"/>
        <color rgb="FFF79646"/>
      </rPr>
      <t>"Listen"</t>
    </r>
    <r>
      <rPr>
        <rFont val="Arial"/>
        <charset val="0"/>
        <family val="0"/>
        <sz val="10"/>
        <b val="0"/>
        <i val="0"/>
      </rPr>
      <t xml:space="preserve"> eintragen.</t>
    </r>
  </si>
  <si>
    <r>
      <t xml:space="preserve">Reiter </t>
    </r>
    <r>
      <rPr>
        <rFont val="Arial"/>
        <charset val="0"/>
        <family val="0"/>
        <sz val="10"/>
        <b/>
        <i val="0"/>
        <color rgb="FF4F81BD"/>
      </rPr>
      <t xml:space="preserve">"Druck" </t>
    </r>
    <r>
      <rPr>
        <rFont val="Arial"/>
        <charset val="0"/>
        <family val="0"/>
        <sz val="10"/>
        <b val="0"/>
        <i val="0"/>
      </rPr>
      <t xml:space="preserve">: Ausdruck der Einkaufsliste über mehrere Seiten bei langen Listen. 
</t>
    </r>
    <r>
      <rPr>
        <rFont val="Arial"/>
        <charset val="0"/>
        <family val="0"/>
        <sz val="8"/>
        <b val="0"/>
        <i val="0"/>
      </rPr>
      <t xml:space="preserve">Die Druckeinstellungen, Ränder, Umbrüche usw. müssen an den verwendeten Drucker angepasst werden.  </t>
    </r>
  </si>
  <si>
    <r>
      <t xml:space="preserve">Reiter </t>
    </r>
    <r>
      <rPr>
        <rFont val="Arial"/>
        <charset val="0"/>
        <family val="0"/>
        <sz val="10"/>
        <b/>
        <i val="0"/>
        <color rgb="FF95B3D7"/>
      </rPr>
      <t>"Druck kompakt"</t>
    </r>
    <r>
      <rPr>
        <rFont val="Arial"/>
        <charset val="0"/>
        <family val="0"/>
        <sz val="10"/>
        <b val="0"/>
        <i val="0"/>
      </rPr>
      <t xml:space="preserve"> : Ausdruck auf einer Seite, wenn die Listen nicht zu lang sind.  </t>
    </r>
  </si>
  <si>
    <r>
      <t xml:space="preserve">Reiter </t>
    </r>
    <r>
      <rPr>
        <rFont val="Arial"/>
        <charset val="0"/>
        <family val="0"/>
        <sz val="10"/>
        <b/>
        <i val="0"/>
        <color rgb="FFF79646"/>
      </rPr>
      <t>"Listen"</t>
    </r>
    <r>
      <rPr>
        <rFont val="Arial"/>
        <charset val="0"/>
        <family val="0"/>
        <sz val="10"/>
        <b val="0"/>
        <i val="0"/>
      </rPr>
      <t xml:space="preserve"> : Pflege der Produktlisten.  
Mit den schwarzen Dreiecken in den Spaltenüberschriften (Autofilter)  kann die jeweilige Spalte sortiert und Filter angewandt werden.
Die Listen erheben natürlich keinen Anspruch auf Vollständigkeit. 
Die Produktgruppen sind nach der Anordnung in den meisten Supermärkten gewählt.</t>
    </r>
  </si>
  <si>
    <r>
      <t xml:space="preserve">Reiter </t>
    </r>
    <r>
      <rPr>
        <rFont val="Arial"/>
        <charset val="0"/>
        <family val="0"/>
        <sz val="10"/>
        <b/>
        <i val="0"/>
        <color rgb="FF366092"/>
      </rPr>
      <t>"Vorlage Druck farbig"</t>
    </r>
    <r>
      <rPr>
        <rFont val="Arial"/>
        <charset val="0"/>
        <family val="0"/>
        <sz val="10"/>
        <b val="0"/>
        <i val="0"/>
      </rPr>
      <t xml:space="preserve"> und </t>
    </r>
    <r>
      <rPr>
        <rFont val="Arial"/>
        <charset val="0"/>
        <family val="0"/>
        <sz val="10"/>
        <b/>
        <i val="0"/>
      </rPr>
      <t>"Vorlage Druck S/W"</t>
    </r>
    <r>
      <rPr>
        <rFont val="Arial"/>
        <charset val="0"/>
        <family val="0"/>
        <sz val="10"/>
        <b val="0"/>
        <i val="0"/>
      </rPr>
      <t xml:space="preserve">: Wenn man keine Lust hat, die zu kaufenden Produkte am Rechner einzugeben, kann man die  Druckvorlagen verwenden (Kästen "G" = gekauft, "B" benötigt). 
</t>
    </r>
    <r>
      <rPr>
        <rFont val="Arial"/>
        <charset val="0"/>
        <family val="0"/>
        <sz val="8"/>
        <b val="0"/>
        <i val="0"/>
      </rPr>
      <t xml:space="preserve">Die Druckeinstellungen, Ränder, Umbrüche usw. müssen an den verwendeten Drucker angepasst werden.  </t>
    </r>
  </si>
  <si>
    <r>
      <rPr>
        <rFont val="Arial"/>
        <charset val="0"/>
        <family val="0"/>
        <sz val="10"/>
        <b val="0"/>
        <i val="0"/>
        <color rgb="FFFF0000"/>
      </rPr>
      <t>In den Druckvorlagen sollten nicht direkt Produkte geändert werden, da sonst der Zellbezug überschrieben wird.</t>
    </r>
    <r>
      <rPr>
        <rFont val="Arial"/>
        <charset val="0"/>
        <family val="0"/>
        <sz val="10"/>
        <b val="0"/>
        <i val="0"/>
      </rPr>
      <t xml:space="preserve"> 
Wenn Produkte in </t>
    </r>
    <r>
      <rPr>
        <rFont val="Arial"/>
        <charset val="0"/>
        <family val="0"/>
        <sz val="10"/>
        <b/>
        <i val="0"/>
        <color rgb="FFF79646"/>
      </rPr>
      <t>"Listen"</t>
    </r>
    <r>
      <rPr>
        <rFont val="Arial"/>
        <charset val="0"/>
        <family val="0"/>
        <sz val="10"/>
        <b val="0"/>
        <i val="0"/>
      </rPr>
      <t xml:space="preserve"> ergänzt, geändert oder gelöscht werden, wird dies automatisch in die Drucklisten übernommen.  </t>
    </r>
  </si>
</sst>
</file>

<file path=xl/styles.xml><?xml version="1.0" encoding="utf-8"?>
<styleSheet xmlns="http://schemas.openxmlformats.org/spreadsheetml/2006/main">
  <numFmts count="11">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49" formatCode="@"/>
    <numFmt numFmtId="164" formatCode="0.00;-0.00;"/>
    <numFmt numFmtId="165" formatCode="0;-0;"/>
  </numFmts>
  <fonts count="14">
    <font>
      <name val="Arial"/>
      <color rgb="FF000000"/>
      <sz val="10"/>
      <extLst>
        <ext uri="smNativeData">
          <pm:charSpec xmlns:pm="smNativeData" id="1754395328" ulstyle="none" kern="1">
            <pm:latin face="Arial" sz="200" lang="default"/>
            <pm:cs face="Times New Roman" sz="200" lang="default"/>
            <pm:ea face="SimSun" sz="200" lang="default"/>
          </pm:charSpec>
        </ext>
      </extLst>
    </font>
    <font>
      <name val="Arial"/>
      <b/>
      <color rgb="FF000000"/>
      <sz val="10"/>
      <extLst>
        <ext uri="smNativeData">
          <pm:charSpec xmlns:pm="smNativeData" id="1754395328" ulstyle="none" kern="1">
            <pm:latin face="Arial" sz="200" lang="default" weight="bold"/>
            <pm:cs face="Times New Roman" sz="200" lang="default"/>
            <pm:ea face="SimSun" sz="200" lang="default"/>
          </pm:charSpec>
        </ext>
      </extLst>
    </font>
    <font>
      <name val="Arial"/>
      <b/>
      <color rgb="FFE26B0A"/>
      <sz val="10"/>
      <extLst>
        <ext uri="smNativeData">
          <pm:charSpec xmlns:pm="smNativeData" id="1754395328" fgClr="E26B0A" ulstyle="none" kern="1">
            <pm:latin face="Arial" sz="200" lang="default" weight="bold"/>
            <pm:cs face="Arial" sz="200" lang="default" weight="bold"/>
            <pm:ea face="Arial" sz="200" lang="default" weight="bold"/>
          </pm:charSpec>
        </ext>
      </extLst>
    </font>
    <font>
      <name val="Arial"/>
      <b/>
      <color rgb="FF000000"/>
      <sz val="10"/>
      <extLst>
        <ext uri="smNativeData">
          <pm:charSpec xmlns:pm="smNativeData" id="1754395328" ulstyle="none" kern="1">
            <pm:latin face="Arial" sz="200" lang="default" weight="bold"/>
            <pm:cs face="Arial" sz="200" lang="default" weight="bold"/>
            <pm:ea face="Arial" sz="200" lang="default" weight="bold"/>
          </pm:charSpec>
        </ext>
      </extLst>
    </font>
    <font>
      <name val="Arial"/>
      <color rgb="FFFF0000"/>
      <sz val="10"/>
      <extLst>
        <ext uri="smNativeData">
          <pm:charSpec xmlns:pm="smNativeData" id="1754395328" fgClr="FF0000" ulstyle="none" kern="1">
            <pm:latin face="Arial" sz="200" lang="default"/>
            <pm:cs face="Times New Roman" sz="200" lang="default"/>
            <pm:ea face="SimSun" sz="200" lang="default"/>
          </pm:charSpec>
        </ext>
      </extLst>
    </font>
    <font>
      <name val="Arial"/>
      <b/>
      <color rgb="FF0000FF"/>
      <sz val="10"/>
      <extLst>
        <ext uri="smNativeData">
          <pm:charSpec xmlns:pm="smNativeData" id="1754395328" fgClr="0000FF" ulstyle="none" kern="1">
            <pm:latin face="Arial" sz="200" lang="default" weight="bold"/>
            <pm:cs face="Times New Roman" sz="200" lang="default"/>
            <pm:ea face="SimSun" sz="200" lang="default"/>
          </pm:charSpec>
        </ext>
      </extLst>
    </font>
    <font>
      <name val="Wingdings"/>
      <charset val="2"/>
      <color rgb="FF000000"/>
      <sz val="10"/>
      <extLst>
        <ext uri="smNativeData">
          <pm:charSpec xmlns:pm="smNativeData" id="1754395328" ulstyle="none" kern="1">
            <pm:latin face="Wingdings" sz="200" lang="default"/>
            <pm:cs face="Times New Roman" sz="200" lang="default"/>
            <pm:ea face="SimSun" sz="200" lang="default"/>
          </pm:charSpec>
        </ext>
      </extLst>
    </font>
    <font>
      <name val="Arial"/>
      <b/>
      <color rgb="FF9BBB59"/>
      <sz val="10"/>
      <extLst>
        <ext uri="smNativeData">
          <pm:charSpec xmlns:pm="smNativeData" id="1754395328" fgClr="9BBB59" ulstyle="none" kern="1">
            <pm:latin face="Arial" sz="200" lang="default" weight="bold"/>
            <pm:cs face="Times New Roman" sz="200" lang="default"/>
            <pm:ea face="SimSun" sz="200" lang="default"/>
          </pm:charSpec>
        </ext>
      </extLst>
    </font>
    <font>
      <name val="Arial"/>
      <b/>
      <color rgb="FF4F81BD"/>
      <sz val="10"/>
      <extLst>
        <ext uri="smNativeData">
          <pm:charSpec xmlns:pm="smNativeData" id="1754395328" fgClr="4F81BD" ulstyle="none" kern="1">
            <pm:latin face="Arial" sz="200" lang="default" weight="bold"/>
            <pm:cs face="Times New Roman" sz="200" lang="default"/>
            <pm:ea face="SimSun" sz="200" lang="default"/>
          </pm:charSpec>
        </ext>
      </extLst>
    </font>
    <font>
      <name val="Arial"/>
      <b/>
      <color rgb="FF95B3D7"/>
      <sz val="10"/>
      <extLst>
        <ext uri="smNativeData">
          <pm:charSpec xmlns:pm="smNativeData" id="1754395328" fgClr="95B3D7" ulstyle="none" kern="1">
            <pm:latin face="Arial" sz="200" lang="default" weight="bold"/>
            <pm:cs face="Times New Roman" sz="200" lang="default"/>
            <pm:ea face="SimSun" sz="200" lang="default"/>
          </pm:charSpec>
        </ext>
      </extLst>
    </font>
    <font>
      <name val="Arial"/>
      <b/>
      <color rgb="FFF79646"/>
      <sz val="10"/>
      <extLst>
        <ext uri="smNativeData">
          <pm:charSpec xmlns:pm="smNativeData" id="1754395328" fgClr="F79646" ulstyle="none" kern="1">
            <pm:latin face="Arial" sz="200" lang="default" weight="bold"/>
            <pm:cs face="Times New Roman" sz="200" lang="default"/>
            <pm:ea face="SimSun" sz="200" lang="default"/>
          </pm:charSpec>
        </ext>
      </extLst>
    </font>
    <font>
      <name val="Arial"/>
      <color rgb="FF000000"/>
      <sz val="10"/>
      <extLst>
        <ext uri="smNativeData">
          <pm:charSpec xmlns:pm="smNativeData" id="1754395328" ulstyle="none" kern="1">
            <pm:latin face="Arial" sz="200" lang="default"/>
            <pm:cs face="Times New Roman" sz="220" lang="default"/>
            <pm:ea face="SimSun" sz="220" lang="default"/>
          </pm:charSpec>
        </ext>
      </extLst>
    </font>
    <font>
      <name val="Arial"/>
      <b/>
      <color rgb="FF366092"/>
      <sz val="10"/>
      <extLst>
        <ext uri="smNativeData">
          <pm:charSpec xmlns:pm="smNativeData" id="1754395328" fgClr="366092" ulstyle="none" kern="1">
            <pm:latin face="Arial" sz="200" lang="default" weight="bold"/>
            <pm:cs face="Times New Roman" sz="200" lang="default"/>
            <pm:ea face="SimSun" sz="200" lang="default"/>
          </pm:charSpec>
        </ext>
      </extLst>
    </font>
    <font>
      <name val="Arial"/>
      <color rgb="FF000000"/>
      <sz val="8"/>
      <extLst>
        <ext uri="smNativeData">
          <pm:charSpec xmlns:pm="smNativeData" id="1754395328" ulstyle="none" kern="1">
            <pm:latin face="Arial" sz="160" lang="default"/>
            <pm:cs face="Times New Roman" sz="200" lang="default"/>
            <pm:ea face="SimSun" sz="200" lang="default"/>
          </pm:charSpec>
        </ext>
      </extLst>
    </font>
  </fonts>
  <fills count="113">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5328" type="1" fgLvl="100" fgClr="0095B3D7" bgLvl="100" bgClr="00FFFFFF"/>
          </ext>
        </extLst>
      </patternFill>
    </fill>
    <fill>
      <patternFill patternType="solid">
        <fgColor rgb="FF95B3D7"/>
        <bgColor rgb="FFFFFFFF"/>
        <extLst>
          <ext uri="smNativeData">
            <pm:shade xmlns:pm="smNativeData" id="1754395328" type="1" fgLvl="100" fgClr="0095B3D7" bgLvl="100" bgClr="00FFFFFF"/>
          </ext>
        </extLst>
      </patternFill>
    </fill>
    <fill>
      <patternFill patternType="solid">
        <fgColor rgb="FF95B3D7"/>
        <bgColor rgb="FFFFFFFF"/>
        <extLst>
          <ext uri="smNativeData">
            <pm:shade xmlns:pm="smNativeData" id="1754395328" type="1" fgLvl="100" fgClr="0095B3D7" bgLvl="100" bgClr="00FFFFFF"/>
          </ext>
        </extLst>
      </patternFill>
    </fill>
    <fill>
      <patternFill patternType="solid">
        <fgColor rgb="FF95B3D7"/>
        <bgColor rgb="FFFFFFFF"/>
        <extLst>
          <ext uri="smNativeData">
            <pm:shade xmlns:pm="smNativeData" id="1754395328" type="1" fgLvl="100" fgClr="0095B3D7" bgLvl="100" bgClr="00FFFFFF"/>
          </ext>
        </extLst>
      </patternFill>
    </fill>
    <fill>
      <patternFill patternType="solid">
        <fgColor rgb="FFFEF4EC"/>
        <bgColor rgb="FFFFFFFF"/>
        <extLst>
          <ext uri="smNativeData">
            <pm:shade xmlns:pm="smNativeData" id="1754395328" type="1" fgLvl="50" fgClr="00FDE9D9" bgLvl="100" bgClr="00FFFFFF"/>
          </ext>
        </extLst>
      </patternFill>
    </fill>
    <fill>
      <patternFill patternType="solid">
        <fgColor rgb="FFFDE9D9"/>
        <bgColor rgb="FFFFFFFF"/>
        <extLst>
          <ext uri="smNativeData">
            <pm:shade xmlns:pm="smNativeData" id="1754395328" type="1" fgLvl="100" fgClr="00FDE9D9" bgLvl="100" bgClr="00FFFFFF"/>
          </ext>
        </extLst>
      </patternFill>
    </fill>
    <fill>
      <patternFill patternType="solid">
        <fgColor rgb="FFFDE9D9"/>
        <bgColor rgb="FFFFFFFF"/>
        <extLst>
          <ext uri="smNativeData">
            <pm:shade xmlns:pm="smNativeData" id="1754395328" type="1" fgLvl="100" fgClr="00FDE9D9" bgLvl="100" bgClr="00FFFFFF"/>
          </ext>
        </extLst>
      </patternFill>
    </fill>
    <fill>
      <patternFill patternType="solid">
        <fgColor rgb="FFFDE9D9"/>
        <bgColor rgb="FFFFFFFF"/>
        <extLst>
          <ext uri="smNativeData">
            <pm:shade xmlns:pm="smNativeData" id="1754395328" type="1" fgLvl="100" fgClr="00FDE9D9" bgLvl="10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5328" type="1" fgLvl="100" fgClr="0095B3D7" bgLvl="100" bgClr="00FFFFFF"/>
          </ext>
        </extLst>
      </patternFill>
    </fill>
    <fill>
      <patternFill patternType="solid">
        <fgColor rgb="FF95B3D7"/>
        <bgColor rgb="FFFFFFFF"/>
        <extLst>
          <ext uri="smNativeData">
            <pm:shade xmlns:pm="smNativeData" id="1754395328" type="1" fgLvl="100" fgClr="0095B3D7" bgLvl="10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5328" type="1" fgLvl="100" fgClr="0095B3D7" bgLvl="100" bgClr="00FFFFFF"/>
          </ext>
        </extLst>
      </patternFill>
    </fill>
    <fill>
      <patternFill patternType="solid">
        <fgColor rgb="FF95B3D7"/>
        <bgColor rgb="FFFFFFFF"/>
        <extLst>
          <ext uri="smNativeData">
            <pm:shade xmlns:pm="smNativeData" id="1754395328" type="1" fgLvl="100" fgClr="0095B3D7" bgLvl="100" bgClr="00FFFFFF"/>
          </ext>
        </extLst>
      </patternFill>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none"/>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solid">
        <fgColor rgb="FFBECFD4"/>
        <bgColor rgb="FFFFFFFF"/>
        <extLst>
          <ext uri="smNativeData">
            <pm:shade xmlns:pm="smNativeData" id="1754395328" type="1" fgLvl="13" fgClr="00000000" bgLvl="100" bgClr="00DAEEF3"/>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DEDEDE"/>
        <bgColor rgb="FFFFFFFF"/>
        <extLst>
          <ext uri="smNativeData">
            <pm:shade xmlns:pm="smNativeData" id="1754395328" type="1" fgLvl="13" fgClr="00000000" bgLvl="100" bgClr="00FFFFFF"/>
          </ext>
        </extLst>
      </patternFill>
    </fill>
    <fill>
      <patternFill patternType="solid">
        <fgColor rgb="FFFDE9D9"/>
        <bgColor rgb="FFFFFFFF"/>
        <extLst>
          <ext uri="smNativeData">
            <pm:shade xmlns:pm="smNativeData" id="1754395328" type="1" fgLvl="100" fgClr="00FDE9D9" bgLvl="100" bgClr="00FDE9D9"/>
          </ext>
        </extLst>
      </patternFill>
    </fill>
    <fill>
      <patternFill patternType="solid">
        <fgColor rgb="FFEBF1DC"/>
        <bgColor rgb="FFFFFFFF"/>
        <extLst>
          <ext uri="smNativeData">
            <pm:shade xmlns:pm="smNativeData" id="1754395328" type="1" fgLvl="100" fgClr="00EBF1DC" bgLvl="100" bgClr="00EBF1DC"/>
          </ext>
        </extLst>
      </patternFill>
    </fill>
    <fill>
      <patternFill patternType="solid">
        <fgColor rgb="FFDAEEF3"/>
        <bgColor rgb="FFFFFFFF"/>
        <extLst>
          <ext uri="smNativeData">
            <pm:shade xmlns:pm="smNativeData" id="1754395328" type="1" fgLvl="100" fgClr="00DAEEF3" bgLvl="100" bgClr="00DAEEF3"/>
          </ext>
        </extLst>
      </patternFill>
    </fill>
    <fill>
      <patternFill patternType="solid">
        <fgColor rgb="FFD8D8D8"/>
        <bgColor rgb="FFFFFFFF"/>
        <extLst>
          <ext uri="smNativeData">
            <pm:shade xmlns:pm="smNativeData" id="1754395328" type="1" fgLvl="100" fgClr="00D8D8D8" bgLvl="100" bgClr="00D8D8D8"/>
          </ext>
        </extLst>
      </patternFill>
    </fill>
    <fill>
      <patternFill patternType="solid">
        <fgColor rgb="FFF2DCDB"/>
        <bgColor rgb="FFFFFFFF"/>
        <extLst>
          <ext uri="smNativeData">
            <pm:shade xmlns:pm="smNativeData" id="1754395328" type="1" fgLvl="100" fgClr="00F2DCDB" bgLvl="100" bgClr="00F2DCDB"/>
          </ext>
        </extLst>
      </patternFill>
    </fill>
    <fill>
      <patternFill patternType="solid">
        <fgColor rgb="FFE4DFEC"/>
        <bgColor rgb="FFFFFFFF"/>
        <extLst>
          <ext uri="smNativeData">
            <pm:shade xmlns:pm="smNativeData" id="1754395328" type="1" fgLvl="100" fgClr="00E4DFEC" bgLvl="100" bgClr="00E4DFEC"/>
          </ext>
        </extLst>
      </patternFill>
    </fill>
    <fill>
      <patternFill patternType="solid">
        <fgColor rgb="FFDCE6F1"/>
        <bgColor rgb="FFFFFFFF"/>
        <extLst>
          <ext uri="smNativeData">
            <pm:shade xmlns:pm="smNativeData" id="1754395328" type="1" fgLvl="100" fgClr="00DCE6F1" bgLvl="100" bgClr="00DCE6F1"/>
          </ext>
        </extLst>
      </patternFill>
    </fill>
    <fill>
      <patternFill patternType="solid">
        <fgColor rgb="FFFFFFFF"/>
        <bgColor rgb="FFFFFFFF"/>
        <extLst>
          <ext uri="smNativeData">
            <pm:shade xmlns:pm="smNativeData" id="1754395328" type="1" fgLvl="100" fgClr="00FFFFFF" bgLvl="100" bgClr="00000000"/>
          </ext>
        </extLst>
      </patternFill>
    </fill>
  </fills>
  <borders count="112">
    <border>
      <left style="none">
        <color rgb="FF000000"/>
      </left>
      <right style="none">
        <color rgb="FF000000"/>
      </right>
      <top style="none">
        <color rgb="FF000000"/>
      </top>
      <bottom style="none">
        <color rgb="FF000000"/>
      </bottom>
      <extLst>
        <ext uri="smNativeData">
          <pm:border xmlns:pm="smNativeData" id="1754395328"/>
        </ext>
      </extLst>
    </border>
    <border>
      <left style="double">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double">
        <color rgb="FF000000"/>
      </left>
      <right style="thick">
        <color rgb="FF000000"/>
      </right>
      <top style="thick">
        <color rgb="FF000000"/>
      </top>
      <bottom style="thick">
        <color rgb="FF000000"/>
      </bottom>
      <extLst>
        <ext uri="smNativeData">
          <pm:border xmlns:pm="smNativeData" id="1754395328">
            <pm:line position="top" type="1" style="0" width="40" dist="20" width2="2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thick">
        <color rgb="FF000000"/>
      </top>
      <bottom style="thick">
        <color rgb="FF000000"/>
      </bottom>
      <extLst>
        <ext uri="smNativeData">
          <pm:border xmlns:pm="smNativeData" id="1754395328">
            <pm:line position="top" type="1" style="0" width="40" dist="20" width2="20" rgb="000000"/>
            <pm:line position="bottom" type="1" style="0" width="40" dist="20" width2="20" rgb="000000"/>
            <pm:line position="left" type="1" style="0" width="40" dist="20" width2="20" rgb="000000"/>
            <pm:line position="right" type="1" style="0" width="40" dist="20" width2="20" rgb="000000"/>
          </pm:border>
        </ext>
      </extLst>
    </border>
    <border>
      <left style="double">
        <color rgb="FF000000"/>
      </left>
      <right style="thick">
        <color rgb="FF000000"/>
      </right>
      <top style="thick">
        <color rgb="FF000000"/>
      </top>
      <bottom style="double">
        <color rgb="FF000000"/>
      </bottom>
      <extLst>
        <ext uri="smNativeData">
          <pm:border xmlns:pm="smNativeData" id="1754395328">
            <pm:line position="top" type="1" style="0" width="40" dist="20" width2="20" rgb="000000"/>
            <pm:line position="bottom" type="2"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thick">
        <color rgb="FF000000"/>
      </top>
      <bottom style="double">
        <color rgb="FF000000"/>
      </bottom>
      <extLst>
        <ext uri="smNativeData">
          <pm:border xmlns:pm="smNativeData" id="1754395328">
            <pm:line position="top" type="1" style="0" width="40" dist="20" width2="20" rgb="000000"/>
            <pm:line position="bottom" type="2" style="0" width="40" dist="20" width2="20" rgb="000000"/>
            <pm:line position="left" type="1" style="0" width="40" dist="20" width2="20" rgb="000000"/>
            <pm:line position="right" type="1" style="0" width="40" dist="20" width2="20" rgb="000000"/>
          </pm:border>
        </ext>
      </extLst>
    </border>
    <border>
      <left style="hair">
        <color rgb="FF000000"/>
      </left>
      <right style="hair">
        <color rgb="FF000000"/>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left" type="1" style="0" width="1" dist="20" width2="20" rgb="000000"/>
            <pm:line position="right" type="1" style="0" width="1" dist="20" width2="20" rgb="000000"/>
          </pm:border>
        </ext>
      </extLst>
    </border>
    <border>
      <left style="hair">
        <color rgb="FF000000"/>
      </left>
      <right style="hair">
        <color rgb="FF000000"/>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left" type="1" style="0" width="1" dist="20" width2="20" rgb="000000"/>
            <pm:line position="right" type="1" style="0" width="1" dist="20" width2="20" rgb="000000"/>
          </pm:border>
        </ext>
      </extLst>
    </border>
    <border>
      <left style="none">
        <color rgb="FF000000"/>
      </left>
      <right style="none">
        <color rgb="FF000000"/>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border>
        </ext>
      </extLst>
    </border>
    <border>
      <left style="none">
        <color rgb="FF000000"/>
      </left>
      <right style="none">
        <color rgb="FF000000"/>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border>
        </ext>
      </extLst>
    </border>
    <border>
      <left style="none">
        <color rgb="FF000000"/>
      </left>
      <right style="hair">
        <color rgb="FF000000"/>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right" type="1" style="0" width="1" dist="20" width2="20" rgb="000000"/>
          </pm:border>
        </ext>
      </extLst>
    </border>
    <border>
      <left style="none">
        <color rgb="FF000000"/>
      </left>
      <right style="hair">
        <color rgb="FF000000"/>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right" type="1" style="0" width="1" dist="20" width2="20" rgb="000000"/>
          </pm:border>
        </ext>
      </extLst>
    </border>
    <border>
      <left style="none">
        <color rgb="FF000000"/>
      </left>
      <right style="none">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thin">
        <color rgb="FF000000"/>
      </left>
      <right style="double">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2" style="0" width="40" dist="20" width2="20" rgb="000000"/>
          </pm:border>
        </ext>
      </extLst>
    </border>
    <border>
      <left style="double">
        <color rgb="FF000000"/>
      </left>
      <right style="thick">
        <color rgb="FF000000"/>
      </right>
      <top style="none">
        <color rgb="FF000000"/>
      </top>
      <bottom style="thick">
        <color rgb="FF000000"/>
      </bottom>
      <extLst>
        <ext uri="smNativeData">
          <pm:border xmlns:pm="smNativeData" id="1754395328">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none">
        <color rgb="FF000000"/>
      </top>
      <bottom style="thick">
        <color rgb="FF000000"/>
      </bottom>
      <extLst>
        <ext uri="smNativeData">
          <pm:border xmlns:pm="smNativeData" id="1754395328">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none">
        <color rgb="FF000000"/>
      </right>
      <top style="none">
        <color rgb="FF000000"/>
      </top>
      <bottom style="hair">
        <color rgb="FF000000"/>
      </bottom>
      <extLst>
        <ext uri="smNativeData">
          <pm:border xmlns:pm="smNativeData" id="1754395328">
            <pm:line position="bottom" type="1" style="0" width="1" dist="20" width2="20" rgb="000000"/>
          </pm:border>
        </ext>
      </extLst>
    </border>
    <border>
      <left style="none">
        <color rgb="FF000000"/>
      </left>
      <right style="hair">
        <color rgb="FF000000"/>
      </right>
      <top style="none">
        <color rgb="FF000000"/>
      </top>
      <bottom style="hair">
        <color rgb="FF000000"/>
      </bottom>
      <extLst>
        <ext uri="smNativeData">
          <pm:border xmlns:pm="smNativeData" id="1754395328">
            <pm:line position="bottom" type="1" style="0" width="1" dist="20" width2="20" rgb="000000"/>
            <pm:line position="right" type="1" style="0" width="1" dist="20" width2="20" rgb="000000"/>
          </pm:border>
        </ext>
      </extLst>
    </border>
    <border>
      <left style="hair">
        <color rgb="FF000000"/>
      </left>
      <right style="hair">
        <color rgb="FF000000"/>
      </right>
      <top style="none">
        <color rgb="FF000000"/>
      </top>
      <bottom style="hair">
        <color rgb="FF000000"/>
      </bottom>
      <extLst>
        <ext uri="smNativeData">
          <pm:border xmlns:pm="smNativeData" id="1754395328">
            <pm:line position="bottom" type="1" style="0" width="1" dist="20" width2="20" rgb="000000"/>
            <pm:line position="left" type="1" style="0" width="1" dist="20" width2="20" rgb="000000"/>
            <pm:line position="right" type="1" style="0" width="1" dist="20" width2="20" rgb="000000"/>
          </pm:border>
        </ext>
      </extLst>
    </border>
    <border>
      <left style="hair">
        <color rgb="FF000000"/>
      </left>
      <right style="double">
        <color rgb="FF000000"/>
      </right>
      <top style="none">
        <color rgb="FF000000"/>
      </top>
      <bottom style="hair">
        <color rgb="FF000000"/>
      </bottom>
      <extLst>
        <ext uri="smNativeData">
          <pm:border xmlns:pm="smNativeData" id="1754395328">
            <pm:line position="bottom" type="1" style="0" width="1" dist="20" width2="20" rgb="000000"/>
            <pm:line position="left" type="1" style="0" width="1" dist="20" width2="20" rgb="000000"/>
            <pm:line position="right" type="2" style="0" width="40" dist="20" width2="20" rgb="000000"/>
          </pm:border>
        </ext>
      </extLst>
    </border>
    <border>
      <left style="none">
        <color rgb="FF000000"/>
      </left>
      <right style="double">
        <color rgb="FF000000"/>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right" type="2" style="0" width="40" dist="20" width2="20" rgb="000000"/>
          </pm:border>
        </ext>
      </extLst>
    </border>
    <border>
      <left style="none">
        <color rgb="FF000000"/>
      </left>
      <right style="double">
        <color rgb="FF000000"/>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right" type="2" style="0" width="40" dist="20" width2="20" rgb="000000"/>
          </pm:border>
        </ext>
      </extLst>
    </border>
    <border>
      <left style="hair">
        <color rgb="FF000000"/>
      </left>
      <right style="double">
        <color rgb="FF000000"/>
      </right>
      <top style="none">
        <color rgb="FF000000"/>
      </top>
      <bottom style="double">
        <color rgb="FF000000"/>
      </bottom>
      <extLst>
        <ext uri="smNativeData">
          <pm:border xmlns:pm="smNativeData" id="1754395328">
            <pm:line position="bottom" type="2" style="0" width="40" dist="20" width2="20" rgb="000000"/>
            <pm:line position="left" type="1" style="0" width="1" dist="20" width2="20" rgb="000000"/>
            <pm:line position="right" type="2" style="0" width="40" dist="20" width2="20" rgb="000000"/>
          </pm:border>
        </ext>
      </extLst>
    </border>
    <border>
      <left style="double">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double">
        <color rgb="FF000000"/>
      </left>
      <right style="thin">
        <color rgb="FF7F7F7F"/>
      </right>
      <top style="double">
        <color rgb="FF000000"/>
      </top>
      <bottom style="thin">
        <color rgb="FF7F7F7F"/>
      </bottom>
      <extLst>
        <ext uri="smNativeData">
          <pm:border xmlns:pm="smNativeData" id="1754395328">
            <pm:line position="top" type="2" style="0" width="20" dist="20" width2="40" rgb="000000"/>
            <pm:line position="bottom" type="1" style="0" width="20" dist="20" width2="20" rgb="7F7F7F"/>
            <pm:line position="left" type="2" style="0" width="20" dist="20" width2="40" rgb="000000"/>
            <pm:line position="right" type="1" style="0" width="20" dist="20" width2="20" rgb="7F7F7F"/>
          </pm:border>
        </ext>
      </extLst>
    </border>
    <border>
      <left style="thin">
        <color rgb="FF7F7F7F"/>
      </left>
      <right style="thin">
        <color rgb="FF7F7F7F"/>
      </right>
      <top style="double">
        <color rgb="FF000000"/>
      </top>
      <bottom style="thin">
        <color rgb="FF7F7F7F"/>
      </bottom>
      <extLst>
        <ext uri="smNativeData">
          <pm:border xmlns:pm="smNativeData" id="1754395328">
            <pm:line position="top" type="2" style="0" width="20" dist="20" width2="40" rgb="000000"/>
            <pm:line position="bottom" type="1" style="0" width="20" dist="20" width2="20" rgb="7F7F7F"/>
            <pm:line position="left" type="1" style="0" width="20" dist="20" width2="20" rgb="7F7F7F"/>
            <pm:line position="right" type="1" style="0" width="20" dist="20" width2="20" rgb="7F7F7F"/>
          </pm:border>
        </ext>
      </extLst>
    </border>
    <border>
      <left style="thin">
        <color rgb="FF7F7F7F"/>
      </left>
      <right style="double">
        <color rgb="FF000000"/>
      </right>
      <top style="double">
        <color rgb="FF000000"/>
      </top>
      <bottom style="thin">
        <color rgb="FF7F7F7F"/>
      </bottom>
      <extLst>
        <ext uri="smNativeData">
          <pm:border xmlns:pm="smNativeData" id="1754395328">
            <pm:line position="top" type="2" style="0" width="20" dist="20" width2="40" rgb="000000"/>
            <pm:line position="bottom" type="1" style="0" width="20" dist="20" width2="20" rgb="7F7F7F"/>
            <pm:line position="left" type="1" style="0" width="20" dist="20" width2="20" rgb="7F7F7F"/>
            <pm:line position="right" type="2" style="0" width="40" dist="20" width2="20" rgb="000000"/>
          </pm:border>
        </ext>
      </extLst>
    </border>
    <border>
      <left style="double">
        <color rgb="FF000000"/>
      </left>
      <right style="thin">
        <color rgb="FF7F7F7F"/>
      </right>
      <top style="thin">
        <color rgb="FF7F7F7F"/>
      </top>
      <bottom style="thin">
        <color rgb="FF7F7F7F"/>
      </bottom>
      <extLst>
        <ext uri="smNativeData">
          <pm:border xmlns:pm="smNativeData" id="1754395328">
            <pm:line position="top" type="1" style="0" width="20" dist="20" width2="20" rgb="7F7F7F"/>
            <pm:line position="bottom" type="1" style="0" width="20" dist="20" width2="20" rgb="7F7F7F"/>
            <pm:line position="left" type="2" style="0" width="20" dist="20" width2="40" rgb="000000"/>
            <pm:line position="right" type="1" style="0" width="20" dist="20" width2="20" rgb="7F7F7F"/>
          </pm:border>
        </ext>
      </extLst>
    </border>
    <border>
      <left style="thin">
        <color rgb="FF7F7F7F"/>
      </left>
      <right style="thin">
        <color rgb="FF7F7F7F"/>
      </right>
      <top style="thin">
        <color rgb="FF7F7F7F"/>
      </top>
      <bottom style="thin">
        <color rgb="FF7F7F7F"/>
      </bottom>
      <extLst>
        <ext uri="smNativeData">
          <pm:border xmlns:pm="smNativeData" id="1754395328">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thin">
        <color rgb="FF7F7F7F"/>
      </left>
      <right style="double">
        <color rgb="FF000000"/>
      </right>
      <top style="thin">
        <color rgb="FF7F7F7F"/>
      </top>
      <bottom style="thin">
        <color rgb="FF7F7F7F"/>
      </bottom>
      <extLst>
        <ext uri="smNativeData">
          <pm:border xmlns:pm="smNativeData" id="1754395328">
            <pm:line position="top" type="1" style="0" width="20" dist="20" width2="20" rgb="7F7F7F"/>
            <pm:line position="bottom" type="1" style="0" width="20" dist="20" width2="20" rgb="7F7F7F"/>
            <pm:line position="left" type="1" style="0" width="20" dist="20" width2="20" rgb="7F7F7F"/>
            <pm:line position="right" type="2" style="0" width="40" dist="20" width2="20" rgb="000000"/>
          </pm:border>
        </ext>
      </extLst>
    </border>
    <border>
      <left style="double">
        <color rgb="FF000000"/>
      </left>
      <right style="thin">
        <color rgb="FF7F7F7F"/>
      </right>
      <top style="thin">
        <color rgb="FF7F7F7F"/>
      </top>
      <bottom style="double">
        <color rgb="FF000000"/>
      </bottom>
      <extLst>
        <ext uri="smNativeData">
          <pm:border xmlns:pm="smNativeData" id="1754395328">
            <pm:line position="top" type="1" style="0" width="20" dist="20" width2="20" rgb="7F7F7F"/>
            <pm:line position="bottom" type="2" style="0" width="40" dist="20" width2="20" rgb="000000"/>
            <pm:line position="left" type="2" style="0" width="20" dist="20" width2="40" rgb="000000"/>
            <pm:line position="right" type="1" style="0" width="20" dist="20" width2="20" rgb="7F7F7F"/>
          </pm:border>
        </ext>
      </extLst>
    </border>
    <border>
      <left style="thin">
        <color rgb="FF7F7F7F"/>
      </left>
      <right style="thin">
        <color rgb="FF7F7F7F"/>
      </right>
      <top style="thin">
        <color rgb="FF7F7F7F"/>
      </top>
      <bottom style="double">
        <color rgb="FF000000"/>
      </bottom>
      <extLst>
        <ext uri="smNativeData">
          <pm:border xmlns:pm="smNativeData" id="1754395328">
            <pm:line position="top" type="1" style="0" width="20" dist="20" width2="20" rgb="7F7F7F"/>
            <pm:line position="bottom" type="2" style="0" width="40" dist="20" width2="20" rgb="000000"/>
            <pm:line position="left" type="1" style="0" width="20" dist="20" width2="20" rgb="7F7F7F"/>
            <pm:line position="right" type="1" style="0" width="20" dist="20" width2="20" rgb="7F7F7F"/>
          </pm:border>
        </ext>
      </extLst>
    </border>
    <border>
      <left style="thin">
        <color rgb="FF7F7F7F"/>
      </left>
      <right style="double">
        <color rgb="FF000000"/>
      </right>
      <top style="thin">
        <color rgb="FF7F7F7F"/>
      </top>
      <bottom style="double">
        <color rgb="FF000000"/>
      </bottom>
      <extLst>
        <ext uri="smNativeData">
          <pm:border xmlns:pm="smNativeData" id="1754395328">
            <pm:line position="top" type="1" style="0" width="20" dist="20" width2="20" rgb="7F7F7F"/>
            <pm:line position="bottom" type="2" style="0" width="40" dist="20" width2="20" rgb="000000"/>
            <pm:line position="left" type="1" style="0" width="20" dist="20" width2="20" rgb="7F7F7F"/>
            <pm:line position="right" type="2" style="0" width="40" dist="20" width2="20" rgb="000000"/>
          </pm:border>
        </ext>
      </extLst>
    </border>
    <border>
      <left style="double">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none">
        <color rgb="FF000000"/>
      </left>
      <right style="thin">
        <color rgb="FF7F7F7F"/>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right" type="1" style="0" width="20" dist="20" width2="20" rgb="7F7F7F"/>
          </pm:border>
        </ext>
      </extLst>
    </border>
    <border>
      <left style="none">
        <color rgb="FF000000"/>
      </left>
      <right style="thin">
        <color rgb="FF7F7F7F"/>
      </right>
      <top style="none">
        <color rgb="FF000000"/>
      </top>
      <bottom style="hair">
        <color rgb="FF000000"/>
      </bottom>
      <extLst>
        <ext uri="smNativeData">
          <pm:border xmlns:pm="smNativeData" id="1754395328">
            <pm:line position="bottom" type="1" style="0" width="1" dist="20" width2="20" rgb="000000"/>
            <pm:line position="right" type="1" style="0" width="20" dist="20" width2="20" rgb="7F7F7F"/>
          </pm:border>
        </ext>
      </extLst>
    </border>
    <border>
      <left style="hair">
        <color rgb="FF000000"/>
      </left>
      <right style="thin">
        <color rgb="FF7F7F7F"/>
      </right>
      <top style="none">
        <color rgb="FF000000"/>
      </top>
      <bottom style="hair">
        <color rgb="FF000000"/>
      </bottom>
      <extLst>
        <ext uri="smNativeData">
          <pm:border xmlns:pm="smNativeData" id="1754395328">
            <pm:line position="bottom" type="1" style="0" width="1" dist="20" width2="20" rgb="000000"/>
            <pm:line position="left" type="1" style="0" width="1" dist="20" width2="20" rgb="000000"/>
            <pm:line position="right" type="1" style="0" width="20" dist="20" width2="20" rgb="7F7F7F"/>
          </pm:border>
        </ext>
      </extLst>
    </border>
    <border>
      <left style="none">
        <color rgb="FF000000"/>
      </left>
      <right style="thin">
        <color rgb="FF7F7F7F"/>
      </right>
      <top style="none">
        <color rgb="FF000000"/>
      </top>
      <bottom style="double">
        <color rgb="FF000000"/>
      </bottom>
      <extLst>
        <ext uri="smNativeData">
          <pm:border xmlns:pm="smNativeData" id="1754395328">
            <pm:line position="bottom" type="2" style="0" width="40" dist="20" width2="20" rgb="000000"/>
            <pm:line position="right" type="1" style="0" width="20" dist="20" width2="20" rgb="7F7F7F"/>
          </pm:border>
        </ext>
      </extLst>
    </border>
    <border>
      <left style="hair">
        <color rgb="FF000000"/>
      </left>
      <right style="thin">
        <color rgb="FF7F7F7F"/>
      </right>
      <top style="none">
        <color rgb="FF000000"/>
      </top>
      <bottom style="double">
        <color rgb="FF000000"/>
      </bottom>
      <extLst>
        <ext uri="smNativeData">
          <pm:border xmlns:pm="smNativeData" id="1754395328">
            <pm:line position="bottom" type="2" style="0" width="40" dist="20" width2="20" rgb="000000"/>
            <pm:line position="left" type="1" style="0" width="1" dist="20" width2="20" rgb="000000"/>
            <pm:line position="right" type="1" style="0" width="20" dist="20" width2="20" rgb="7F7F7F"/>
          </pm:border>
        </ext>
      </extLst>
    </border>
    <border>
      <left style="thin">
        <color rgb="FF000000"/>
      </left>
      <right style="none">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border>
        </ext>
      </extLst>
    </border>
    <border>
      <left style="hair">
        <color rgb="FF000000"/>
      </left>
      <right style="none">
        <color rgb="FF000000"/>
      </right>
      <top style="none">
        <color rgb="FF000000"/>
      </top>
      <bottom style="hair">
        <color rgb="FF000000"/>
      </bottom>
      <extLst>
        <ext uri="smNativeData">
          <pm:border xmlns:pm="smNativeData" id="1754395328">
            <pm:line position="bottom" type="1" style="0" width="1" dist="20" width2="20" rgb="000000"/>
            <pm:line position="left" type="1" style="0" width="1" dist="20" width2="20" rgb="000000"/>
          </pm:border>
        </ext>
      </extLst>
    </border>
    <border>
      <left style="hair">
        <color rgb="FF000000"/>
      </left>
      <right style="none">
        <color rgb="FF000000"/>
      </right>
      <top style="none">
        <color rgb="FF000000"/>
      </top>
      <bottom style="double">
        <color rgb="FF000000"/>
      </bottom>
      <extLst>
        <ext uri="smNativeData">
          <pm:border xmlns:pm="smNativeData" id="1754395328">
            <pm:line position="bottom" type="2" style="0" width="40" dist="20" width2="20" rgb="000000"/>
            <pm:line position="left" type="1" style="0" width="1" dist="20" width2="20" rgb="000000"/>
          </pm:border>
        </ext>
      </extLst>
    </border>
    <border>
      <left style="thin">
        <color rgb="FF7F7F7F"/>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thin">
        <color rgb="FF7F7F7F"/>
      </bottom>
      <extLst>
        <ext uri="smNativeData">
          <pm:border xmlns:pm="smNativeData" id="1754395328">
            <pm:line position="bottom" type="1" style="0" width="20" dist="20" width2="20" rgb="7F7F7F"/>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double">
        <color rgb="FF000000"/>
      </bottom>
      <extLst>
        <ext uri="smNativeData">
          <pm:border xmlns:pm="smNativeData" id="1754395328">
            <pm:line position="bottom" type="2"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thin">
        <color rgb="FF7F7F7F"/>
      </top>
      <bottom style="thin">
        <color rgb="FF7F7F7F"/>
      </bottom>
      <extLst>
        <ext uri="smNativeData">
          <pm:border xmlns:pm="smNativeData" id="1754395328">
            <pm:line position="top" type="1" style="0" width="20" dist="20" width2="20" rgb="7F7F7F"/>
            <pm:line position="bottom" type="1" style="0" width="20" dist="20" width2="20" rgb="7F7F7F"/>
            <pm:line position="left" type="1" style="0" width="20" dist="20" width2="20" rgb="7F7F7F"/>
            <pm:line position="right" type="1" style="0" width="40" dist="20" width2="20" rgb="000000"/>
          </pm:border>
        </ext>
      </extLst>
    </border>
    <border>
      <left style="thin">
        <color rgb="FF7F7F7F"/>
      </left>
      <right style="thick">
        <color rgb="FF000000"/>
      </right>
      <top style="thin">
        <color rgb="FF7F7F7F"/>
      </top>
      <bottom style="double">
        <color rgb="FF000000"/>
      </bottom>
      <extLst>
        <ext uri="smNativeData">
          <pm:border xmlns:pm="smNativeData" id="1754395328">
            <pm:line position="top" type="1" style="0" width="20" dist="20" width2="20" rgb="7F7F7F"/>
            <pm:line position="bottom" type="2" style="0" width="40" dist="20" width2="20" rgb="000000"/>
            <pm:line position="left" type="1" style="0" width="20" dist="20" width2="20" rgb="7F7F7F"/>
            <pm:line position="right" type="1" style="0" width="40" dist="20" width2="20" rgb="000000"/>
          </pm:border>
        </ext>
      </extLst>
    </border>
    <border>
      <left style="none">
        <color rgb="FF000000"/>
      </left>
      <right style="thin">
        <color rgb="FF7F7F7F"/>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right" type="1" style="0" width="20" dist="20" width2="20" rgb="7F7F7F"/>
          </pm:border>
        </ext>
      </extLst>
    </border>
    <border>
      <left style="thin">
        <color rgb="FF7F7F7F"/>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hair">
        <color rgb="FF000000"/>
      </bottom>
      <extLst>
        <ext uri="smNativeData">
          <pm:border xmlns:pm="smNativeData" id="1754395328">
            <pm:line position="bottom" type="1" style="0" width="1" dist="20" width2="20" rgb="000000"/>
            <pm:line position="left" type="1" style="0" width="20" dist="20" width2="20" rgb="7F7F7F"/>
            <pm:line position="right" type="1" style="0" width="40" dist="20" width2="20" rgb="000000"/>
          </pm:border>
        </ext>
      </extLst>
    </border>
    <border>
      <left style="none">
        <color rgb="FF000000"/>
      </left>
      <right style="thin">
        <color rgb="FF7F7F7F"/>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right" type="1" style="0" width="20" dist="20" width2="20" rgb="7F7F7F"/>
          </pm:border>
        </ext>
      </extLst>
    </border>
    <border>
      <left style="thin">
        <color rgb="FF7F7F7F"/>
      </left>
      <right style="thick">
        <color rgb="FF000000"/>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left" type="1" style="0" width="20" dist="20" width2="20" rgb="7F7F7F"/>
            <pm:line position="right" type="1" style="0" width="40" dist="20" width2="20" rgb="000000"/>
          </pm:border>
        </ext>
      </extLst>
    </border>
    <border>
      <left style="hair">
        <color rgb="FF000000"/>
      </left>
      <right style="thin">
        <color rgb="FF7F7F7F"/>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left" type="1" style="0" width="1" dist="20" width2="20" rgb="000000"/>
            <pm:line position="right" type="1" style="0" width="20" dist="20" width2="20" rgb="7F7F7F"/>
          </pm:border>
        </ext>
      </extLst>
    </border>
    <border>
      <left style="none">
        <color rgb="FF000000"/>
      </left>
      <right style="thin">
        <color rgb="FF7F7F7F"/>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right" type="1" style="0" width="20" dist="20" width2="20" rgb="7F7F7F"/>
          </pm:border>
        </ext>
      </extLst>
    </border>
    <border>
      <left style="thin">
        <color rgb="FF7F7F7F"/>
      </left>
      <right style="thick">
        <color rgb="FF000000"/>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left" type="1" style="0" width="20" dist="20" width2="20" rgb="7F7F7F"/>
            <pm:line position="right" type="1" style="0" width="40" dist="20" width2="20" rgb="000000"/>
          </pm:border>
        </ext>
      </extLst>
    </border>
    <border>
      <left style="hair">
        <color rgb="FF000000"/>
      </left>
      <right style="thin">
        <color rgb="FF7F7F7F"/>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left" type="1" style="0" width="1" dist="20" width2="20" rgb="000000"/>
            <pm:line position="right" type="1" style="0" width="20" dist="20" width2="20" rgb="7F7F7F"/>
          </pm:border>
        </ext>
      </extLst>
    </border>
    <border>
      <left style="thin">
        <color rgb="FF000000"/>
      </left>
      <right style="hair">
        <color rgb="FF000000"/>
      </right>
      <top style="double">
        <color rgb="FF000000"/>
      </top>
      <bottom style="hair">
        <color rgb="FF000000"/>
      </bottom>
      <extLst>
        <ext uri="smNativeData">
          <pm:border xmlns:pm="smNativeData" id="1754395328">
            <pm:line position="top" type="2" style="0" width="20" dist="20" width2="40" rgb="000000"/>
            <pm:line position="bottom" type="1" style="0" width="1" dist="20" width2="20" rgb="000000"/>
            <pm:line position="left" type="1" style="0" width="20" dist="20" width2="20" rgb="000000"/>
            <pm:line position="right" type="1" style="0" width="1" dist="20" width2="20" rgb="000000"/>
          </pm:border>
        </ext>
      </extLst>
    </border>
    <border>
      <left style="hair">
        <color rgb="FF000000"/>
      </left>
      <right style="double">
        <color rgb="FF000000"/>
      </right>
      <top style="double">
        <color rgb="FF000000"/>
      </top>
      <bottom style="hair">
        <color rgb="FF000000"/>
      </bottom>
      <extLst>
        <ext uri="smNativeData">
          <pm:border xmlns:pm="smNativeData" id="1754395328">
            <pm:line position="top" type="2" style="0" width="20" dist="20" width2="40" rgb="000000"/>
            <pm:line position="bottom" type="1" style="0" width="1" dist="20" width2="20" rgb="000000"/>
            <pm:line position="left" type="1" style="0" width="1" dist="20" width2="20" rgb="000000"/>
            <pm:line position="right" type="2" style="0" width="40" dist="20" width2="20" rgb="000000"/>
          </pm:border>
        </ext>
      </extLst>
    </border>
    <border>
      <left style="hair">
        <color rgb="FF000000"/>
      </left>
      <right style="hair">
        <color rgb="FF7F7F7F"/>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left" type="1" style="0" width="1" dist="20" width2="20" rgb="000000"/>
            <pm:line position="right" type="1" style="0" width="1" dist="20" width2="20" rgb="7F7F7F"/>
          </pm:border>
        </ext>
      </extLst>
    </border>
    <border>
      <left style="hair">
        <color rgb="FF000000"/>
      </left>
      <right style="hair">
        <color rgb="FF7F7F7F"/>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left" type="1" style="0" width="1" dist="20" width2="20" rgb="000000"/>
            <pm:line position="right" type="1" style="0" width="1" dist="20" width2="20" rgb="7F7F7F"/>
          </pm:border>
        </ext>
      </extLst>
    </border>
    <border>
      <left style="hair">
        <color rgb="FF7F7F7F"/>
      </left>
      <right style="double">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1" dist="20" width2="20" rgb="7F7F7F"/>
            <pm:line position="right" type="2" style="0" width="40" dist="20" width2="20" rgb="000000"/>
          </pm:border>
        </ext>
      </extLst>
    </border>
    <border>
      <left style="hair">
        <color rgb="FF7F7F7F"/>
      </left>
      <right style="double">
        <color rgb="FF000000"/>
      </right>
      <top style="none">
        <color rgb="FF000000"/>
      </top>
      <bottom style="thin">
        <color rgb="FF7F7F7F"/>
      </bottom>
      <extLst>
        <ext uri="smNativeData">
          <pm:border xmlns:pm="smNativeData" id="1754395328">
            <pm:line position="bottom" type="1" style="0" width="20" dist="20" width2="20" rgb="7F7F7F"/>
            <pm:line position="left" type="1" style="0" width="1" dist="20" width2="20" rgb="7F7F7F"/>
            <pm:line position="right" type="2" style="0" width="40" dist="20" width2="20" rgb="000000"/>
          </pm:border>
        </ext>
      </extLst>
    </border>
    <border>
      <left style="hair">
        <color rgb="FF7F7F7F"/>
      </left>
      <right style="double">
        <color rgb="FF000000"/>
      </right>
      <top style="none">
        <color rgb="FF000000"/>
      </top>
      <bottom style="double">
        <color rgb="FF000000"/>
      </bottom>
      <extLst>
        <ext uri="smNativeData">
          <pm:border xmlns:pm="smNativeData" id="1754395328">
            <pm:line position="bottom" type="2" style="0" width="40" dist="20" width2="20" rgb="000000"/>
            <pm:line position="left" type="1" style="0" width="1" dist="20" width2="20" rgb="7F7F7F"/>
            <pm:line position="right" type="2" style="0" width="40" dist="20" width2="20" rgb="000000"/>
          </pm:border>
        </ext>
      </extLst>
    </border>
    <border>
      <left style="thick">
        <color rgb="FF000000"/>
      </left>
      <right style="thin">
        <color rgb="FF7F7F7F"/>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40" dist="20" width2="20" rgb="000000"/>
            <pm:line position="right" type="1" style="0" width="20" dist="20" width2="20" rgb="7F7F7F"/>
          </pm:border>
        </ext>
      </extLst>
    </border>
    <border>
      <left style="thick">
        <color rgb="FF000000"/>
      </left>
      <right style="thin">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40" dist="20" width2="20" rgb="000000"/>
            <pm:line position="right" type="1" style="0" width="20" dist="20" width2="20" rgb="000000"/>
          </pm:border>
        </ext>
      </extLst>
    </border>
    <border>
      <left style="thin">
        <color rgb="FF000000"/>
      </left>
      <right style="thick">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1" style="0" width="40" dist="20" width2="20" rgb="000000"/>
          </pm:border>
        </ext>
      </extLst>
    </border>
    <border>
      <left style="thick">
        <color rgb="FF000000"/>
      </left>
      <right style="thin">
        <color rgb="FF7F7F7F"/>
      </right>
      <top style="thick">
        <color rgb="FF000000"/>
      </top>
      <bottom style="hair">
        <color rgb="FF000000"/>
      </bottom>
      <extLst>
        <ext uri="smNativeData">
          <pm:border xmlns:pm="smNativeData" id="1754395328">
            <pm:line position="top" type="1" style="0" width="40" dist="20" width2="20" rgb="000000"/>
            <pm:line position="bottom" type="1" style="0" width="1" dist="20" width2="20" rgb="000000"/>
            <pm:line position="left" type="1" style="0" width="40" dist="20" width2="20" rgb="000000"/>
            <pm:line position="right" type="1" style="0" width="20" dist="20" width2="20" rgb="7F7F7F"/>
          </pm:border>
        </ext>
      </extLst>
    </border>
    <border>
      <left style="thin">
        <color rgb="FF7F7F7F"/>
      </left>
      <right style="thick">
        <color rgb="FF000000"/>
      </right>
      <top style="thick">
        <color rgb="FF000000"/>
      </top>
      <bottom style="thin">
        <color rgb="FF7F7F7F"/>
      </bottom>
      <extLst>
        <ext uri="smNativeData">
          <pm:border xmlns:pm="smNativeData" id="1754395328">
            <pm:line position="top" type="1" style="0" width="40" dist="20" width2="20" rgb="000000"/>
            <pm:line position="bottom" type="1" style="0" width="20" dist="20" width2="20" rgb="7F7F7F"/>
            <pm:line position="left" type="1" style="0" width="20" dist="20" width2="20" rgb="7F7F7F"/>
            <pm:line position="right" type="1" style="0" width="40" dist="20" width2="20" rgb="000000"/>
          </pm:border>
        </ext>
      </extLst>
    </border>
    <border>
      <left style="thick">
        <color rgb="FF000000"/>
      </left>
      <right style="thin">
        <color rgb="FF7F7F7F"/>
      </right>
      <top style="hair">
        <color rgb="FF000000"/>
      </top>
      <bottom style="hair">
        <color rgb="FF000000"/>
      </bottom>
      <extLst>
        <ext uri="smNativeData">
          <pm:border xmlns:pm="smNativeData" id="1754395328">
            <pm:line position="top" type="1" style="0" width="1" dist="20" width2="20" rgb="000000"/>
            <pm:line position="bottom" type="1" style="0" width="1" dist="20" width2="20" rgb="000000"/>
            <pm:line position="left" type="1" style="0" width="40" dist="20" width2="20" rgb="000000"/>
            <pm:line position="right" type="1" style="0" width="20" dist="20" width2="20" rgb="7F7F7F"/>
          </pm:border>
        </ext>
      </extLst>
    </border>
    <border>
      <left style="thick">
        <color rgb="FF000000"/>
      </left>
      <right style="thin">
        <color rgb="FF7F7F7F"/>
      </right>
      <top style="hair">
        <color rgb="FF000000"/>
      </top>
      <bottom style="double">
        <color rgb="FF000000"/>
      </bottom>
      <extLst>
        <ext uri="smNativeData">
          <pm:border xmlns:pm="smNativeData" id="1754395328">
            <pm:line position="top" type="1" style="0" width="1" dist="20" width2="20" rgb="000000"/>
            <pm:line position="bottom" type="2" style="0" width="40" dist="20" width2="20" rgb="000000"/>
            <pm:line position="left" type="1" style="0" width="40" dist="20" width2="20" rgb="000000"/>
            <pm:line position="right" type="1" style="0" width="20" dist="20" width2="20" rgb="7F7F7F"/>
          </pm:border>
        </ext>
      </extLst>
    </border>
    <border>
      <left style="thin">
        <color rgb="FF000000"/>
      </left>
      <right style="double">
        <color rgb="FF000000"/>
      </right>
      <top style="double">
        <color rgb="FF000000"/>
      </top>
      <bottom style="thick">
        <color rgb="FF000000"/>
      </bottom>
      <extLst>
        <ext uri="smNativeData">
          <pm:border xmlns:pm="smNativeData" id="1754395328">
            <pm:line position="top" type="2" style="0" width="20" dist="20" width2="40" rgb="000000"/>
            <pm:line position="bottom" type="1" style="0" width="40" dist="20" width2="20" rgb="000000"/>
            <pm:line position="left" type="1" style="0" width="20" dist="20" width2="20" rgb="000000"/>
            <pm:line position="right" type="2" style="0" width="40" dist="20" width2="20" rgb="000000"/>
          </pm:border>
        </ext>
      </extLst>
    </border>
    <border>
      <left style="thin">
        <color rgb="FF7F7F7F"/>
      </left>
      <right style="double">
        <color rgb="FF000000"/>
      </right>
      <top style="thick">
        <color rgb="FF000000"/>
      </top>
      <bottom style="thin">
        <color rgb="FF7F7F7F"/>
      </bottom>
      <extLst>
        <ext uri="smNativeData">
          <pm:border xmlns:pm="smNativeData" id="1754395328">
            <pm:line position="top" type="1" style="0" width="40" dist="20" width2="20" rgb="000000"/>
            <pm:line position="bottom" type="1" style="0" width="20" dist="20" width2="20" rgb="7F7F7F"/>
            <pm:line position="left" type="1" style="0" width="20" dist="20" width2="20" rgb="7F7F7F"/>
            <pm:line position="right" type="2" style="0" width="40" dist="20" width2="20" rgb="000000"/>
          </pm:border>
        </ext>
      </extLst>
    </border>
    <border>
      <left style="thick">
        <color rgb="FF000000"/>
      </left>
      <right style="thick">
        <color rgb="FF000000"/>
      </right>
      <top style="none">
        <color rgb="FF000000"/>
      </top>
      <bottom style="thick">
        <color rgb="FF000000"/>
      </bottom>
      <extLst>
        <ext uri="smNativeData">
          <pm:border xmlns:pm="smNativeData" id="1754395328">
            <pm:line position="bottom" type="1" style="0" width="40" dist="20" width2="20" rgb="000000"/>
            <pm:line position="left" type="1" style="0" width="40" dist="20" width2="20" rgb="000000"/>
            <pm:line position="right" type="1" style="0" width="40" dist="20" width2="20" rgb="000000"/>
          </pm:border>
        </ext>
      </extLst>
    </border>
    <border>
      <left style="thick">
        <color rgb="FF000000"/>
      </left>
      <right style="thin">
        <color rgb="FF000000"/>
      </right>
      <top style="none">
        <color rgb="FF000000"/>
      </top>
      <bottom style="thick">
        <color rgb="FF000000"/>
      </bottom>
      <extLst>
        <ext uri="smNativeData">
          <pm:border xmlns:pm="smNativeData" id="1754395328">
            <pm:line position="bottom" type="1" style="0" width="40" dist="20" width2="20" rgb="000000"/>
            <pm:line position="left" type="1" style="0" width="40" dist="20" width2="20" rgb="000000"/>
            <pm:line position="right" type="1" style="0" width="20" dist="20" width2="20" rgb="000000"/>
          </pm:border>
        </ext>
      </extLst>
    </border>
    <border>
      <left style="thin">
        <color rgb="FF000000"/>
      </left>
      <right style="thick">
        <color rgb="FF000000"/>
      </right>
      <top style="none">
        <color rgb="FF000000"/>
      </top>
      <bottom style="thick">
        <color rgb="FF000000"/>
      </bottom>
      <extLst>
        <ext uri="smNativeData">
          <pm:border xmlns:pm="smNativeData" id="1754395328">
            <pm:line position="bottom" type="1" style="0" width="40" dist="20" width2="20" rgb="000000"/>
            <pm:line position="left" type="1" style="0" width="20" dist="20" width2="20" rgb="000000"/>
            <pm:line position="right" type="1" style="0" width="40" dist="20" width2="20" rgb="000000"/>
          </pm:border>
        </ext>
      </extLst>
    </border>
    <border>
      <left style="thin">
        <color rgb="FF7F7F7F"/>
      </left>
      <right style="none">
        <color rgb="FF000000"/>
      </right>
      <top style="thick">
        <color rgb="FF000000"/>
      </top>
      <bottom style="thin">
        <color rgb="FF7F7F7F"/>
      </bottom>
      <extLst>
        <ext uri="smNativeData">
          <pm:border xmlns:pm="smNativeData" id="1754395328">
            <pm:line position="top" type="1" style="0" width="40" dist="20" width2="20" rgb="000000"/>
            <pm:line position="bottom" type="1" style="0" width="20" dist="20" width2="20" rgb="7F7F7F"/>
            <pm:line position="left" type="1" style="0" width="20" dist="20" width2="20" rgb="7F7F7F"/>
          </pm:border>
        </ext>
      </extLst>
    </border>
    <border>
      <left style="thin">
        <color rgb="FF7F7F7F"/>
      </left>
      <right style="none">
        <color rgb="FF000000"/>
      </right>
      <top style="thin">
        <color rgb="FF7F7F7F"/>
      </top>
      <bottom style="thin">
        <color rgb="FF7F7F7F"/>
      </bottom>
      <extLst>
        <ext uri="smNativeData">
          <pm:border xmlns:pm="smNativeData" id="1754395328">
            <pm:line position="top" type="1" style="0" width="20" dist="20" width2="20" rgb="7F7F7F"/>
            <pm:line position="bottom" type="1" style="0" width="20" dist="20" width2="20" rgb="7F7F7F"/>
            <pm:line position="left" type="1" style="0" width="20" dist="20" width2="20" rgb="7F7F7F"/>
          </pm:border>
        </ext>
      </extLst>
    </border>
    <border>
      <left style="thin">
        <color rgb="FF7F7F7F"/>
      </left>
      <right style="none">
        <color rgb="FF000000"/>
      </right>
      <top style="thin">
        <color rgb="FF7F7F7F"/>
      </top>
      <bottom style="double">
        <color rgb="FF000000"/>
      </bottom>
      <extLst>
        <ext uri="smNativeData">
          <pm:border xmlns:pm="smNativeData" id="1754395328">
            <pm:line position="top" type="1" style="0" width="20" dist="20" width2="20" rgb="7F7F7F"/>
            <pm:line position="bottom" type="2" style="0" width="40" dist="20" width2="20" rgb="000000"/>
            <pm:line position="left" type="1" style="0" width="20" dist="20" width2="20" rgb="7F7F7F"/>
          </pm:border>
        </ext>
      </extLst>
    </border>
    <border>
      <left style="double">
        <color rgb="FF000000"/>
      </left>
      <right style="thick">
        <color rgb="FF000000"/>
      </right>
      <top style="none">
        <color rgb="FF000000"/>
      </top>
      <bottom style="thick">
        <color rgb="FF000000"/>
      </bottom>
      <extLst>
        <ext uri="smNativeData">
          <pm:border xmlns:pm="smNativeData" id="1754395328">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none">
        <color rgb="FF000000"/>
      </right>
      <top style="none">
        <color rgb="FF000000"/>
      </top>
      <bottom style="thick">
        <color rgb="FF000000"/>
      </bottom>
      <extLst>
        <ext uri="smNativeData">
          <pm:border xmlns:pm="smNativeData" id="1754395328">
            <pm:line position="bottom" type="1" style="0" width="40" dist="20" width2="20" rgb="000000"/>
            <pm:line position="left" type="1" style="0" width="40" dist="20" width2="20" rgb="000000"/>
          </pm:border>
        </ext>
      </extLst>
    </border>
    <border>
      <left style="none">
        <color rgb="FF000000"/>
      </left>
      <right style="none">
        <color rgb="FF000000"/>
      </right>
      <top style="none">
        <color rgb="FF000000"/>
      </top>
      <bottom style="thick">
        <color rgb="FF000000"/>
      </bottom>
      <extLst>
        <ext uri="smNativeData">
          <pm:border xmlns:pm="smNativeData" id="1754395328">
            <pm:line position="bottom" type="1" style="0" width="40" dist="20" width2="20" rgb="000000"/>
          </pm:border>
        </ext>
      </extLst>
    </border>
    <border>
      <left style="none">
        <color rgb="FF000000"/>
      </left>
      <right style="double">
        <color rgb="FF000000"/>
      </right>
      <top style="none">
        <color rgb="FF000000"/>
      </top>
      <bottom style="thick">
        <color rgb="FF000000"/>
      </bottom>
      <extLst>
        <ext uri="smNativeData">
          <pm:border xmlns:pm="smNativeData" id="1754395328">
            <pm:line position="bottom" type="1" style="0" width="40" dist="20" width2="20" rgb="000000"/>
            <pm:line position="right" type="2" style="0" width="40" dist="20" width2="20" rgb="000000"/>
          </pm:border>
        </ext>
      </extLst>
    </border>
    <border>
      <left style="thick">
        <color rgb="FF000000"/>
      </left>
      <right style="none">
        <color rgb="FF000000"/>
      </right>
      <top style="none">
        <color rgb="FF000000"/>
      </top>
      <bottom style="hair">
        <color rgb="FF7F7F7F"/>
      </bottom>
      <extLst>
        <ext uri="smNativeData">
          <pm:border xmlns:pm="smNativeData" id="1754395328">
            <pm:line position="bottom" type="1" style="0" width="1" dist="20" width2="20" rgb="7F7F7F"/>
            <pm:line position="left" type="1" style="0" width="40" dist="20" width2="20" rgb="000000"/>
          </pm:border>
        </ext>
      </extLst>
    </border>
    <border>
      <left style="none">
        <color rgb="FF000000"/>
      </left>
      <right style="none">
        <color rgb="FF000000"/>
      </right>
      <top style="none">
        <color rgb="FF000000"/>
      </top>
      <bottom style="hair">
        <color rgb="FF7F7F7F"/>
      </bottom>
      <extLst>
        <ext uri="smNativeData">
          <pm:border xmlns:pm="smNativeData" id="1754395328">
            <pm:line position="bottom" type="1" style="0" width="1" dist="20" width2="20" rgb="7F7F7F"/>
          </pm:border>
        </ext>
      </extLst>
    </border>
    <border>
      <left style="none">
        <color rgb="FF000000"/>
      </left>
      <right style="double">
        <color rgb="FF000000"/>
      </right>
      <top style="none">
        <color rgb="FF000000"/>
      </top>
      <bottom style="hair">
        <color rgb="FF7F7F7F"/>
      </bottom>
      <extLst>
        <ext uri="smNativeData">
          <pm:border xmlns:pm="smNativeData" id="1754395328">
            <pm:line position="bottom" type="1" style="0" width="1" dist="20" width2="20" rgb="7F7F7F"/>
            <pm:line position="right" type="2" style="0" width="40" dist="20" width2="20" rgb="000000"/>
          </pm:border>
        </ext>
      </extLst>
    </border>
    <border>
      <left style="thick">
        <color rgb="FF000000"/>
      </left>
      <right style="none">
        <color rgb="FF000000"/>
      </right>
      <top style="hair">
        <color rgb="FF7F7F7F"/>
      </top>
      <bottom style="hair">
        <color rgb="FF7F7F7F"/>
      </bottom>
      <extLst>
        <ext uri="smNativeData">
          <pm:border xmlns:pm="smNativeData" id="1754395328">
            <pm:line position="top" type="1" style="0" width="1" dist="20" width2="20" rgb="7F7F7F"/>
            <pm:line position="bottom" type="1" style="0" width="1" dist="20" width2="20" rgb="7F7F7F"/>
            <pm:line position="left" type="1" style="0" width="40" dist="20" width2="20" rgb="000000"/>
          </pm:border>
        </ext>
      </extLst>
    </border>
    <border>
      <left style="none">
        <color rgb="FF000000"/>
      </left>
      <right style="none">
        <color rgb="FF000000"/>
      </right>
      <top style="hair">
        <color rgb="FF7F7F7F"/>
      </top>
      <bottom style="hair">
        <color rgb="FF7F7F7F"/>
      </bottom>
      <extLst>
        <ext uri="smNativeData">
          <pm:border xmlns:pm="smNativeData" id="1754395328">
            <pm:line position="top" type="1" style="0" width="1" dist="20" width2="20" rgb="7F7F7F"/>
            <pm:line position="bottom" type="1" style="0" width="1" dist="20" width2="20" rgb="7F7F7F"/>
          </pm:border>
        </ext>
      </extLst>
    </border>
    <border>
      <left style="none">
        <color rgb="FF000000"/>
      </left>
      <right style="double">
        <color rgb="FF000000"/>
      </right>
      <top style="hair">
        <color rgb="FF7F7F7F"/>
      </top>
      <bottom style="hair">
        <color rgb="FF7F7F7F"/>
      </bottom>
      <extLst>
        <ext uri="smNativeData">
          <pm:border xmlns:pm="smNativeData" id="1754395328">
            <pm:line position="top" type="1" style="0" width="1" dist="20" width2="20" rgb="7F7F7F"/>
            <pm:line position="bottom" type="1" style="0" width="1" dist="20" width2="20" rgb="7F7F7F"/>
            <pm:line position="right" type="2" style="0" width="40" dist="20" width2="20" rgb="000000"/>
          </pm:border>
        </ext>
      </extLst>
    </border>
    <border>
      <left style="thick">
        <color rgb="FF000000"/>
      </left>
      <right style="none">
        <color rgb="FF000000"/>
      </right>
      <top style="hair">
        <color rgb="FF7F7F7F"/>
      </top>
      <bottom style="double">
        <color rgb="FF000000"/>
      </bottom>
      <extLst>
        <ext uri="smNativeData">
          <pm:border xmlns:pm="smNativeData" id="1754395328">
            <pm:line position="top" type="1" style="0" width="1" dist="20" width2="20" rgb="7F7F7F"/>
            <pm:line position="bottom" type="2" style="0" width="40" dist="20" width2="20" rgb="000000"/>
            <pm:line position="left" type="1" style="0" width="40" dist="20" width2="20" rgb="000000"/>
          </pm:border>
        </ext>
      </extLst>
    </border>
    <border>
      <left style="none">
        <color rgb="FF000000"/>
      </left>
      <right style="none">
        <color rgb="FF000000"/>
      </right>
      <top style="hair">
        <color rgb="FF7F7F7F"/>
      </top>
      <bottom style="double">
        <color rgb="FF000000"/>
      </bottom>
      <extLst>
        <ext uri="smNativeData">
          <pm:border xmlns:pm="smNativeData" id="1754395328">
            <pm:line position="top" type="1" style="0" width="1" dist="20" width2="20" rgb="7F7F7F"/>
            <pm:line position="bottom" type="2" style="0" width="40" dist="20" width2="20" rgb="000000"/>
          </pm:border>
        </ext>
      </extLst>
    </border>
    <border>
      <left style="none">
        <color rgb="FF000000"/>
      </left>
      <right style="double">
        <color rgb="FF000000"/>
      </right>
      <top style="hair">
        <color rgb="FF7F7F7F"/>
      </top>
      <bottom style="double">
        <color rgb="FF000000"/>
      </bottom>
      <extLst>
        <ext uri="smNativeData">
          <pm:border xmlns:pm="smNativeData" id="1754395328">
            <pm:line position="top" type="1" style="0" width="1" dist="20" width2="20" rgb="7F7F7F"/>
            <pm:line position="bottom" type="2" style="0" width="40" dist="20" width2="20" rgb="000000"/>
            <pm:line position="right" type="2" style="0" width="40" dist="20" width2="20" rgb="000000"/>
          </pm:border>
        </ext>
      </extLst>
    </border>
    <border>
      <left style="thick">
        <color rgb="FF000000"/>
      </left>
      <right style="thin">
        <color rgb="FF7F7F7F"/>
      </right>
      <top style="thick">
        <color rgb="FF000000"/>
      </top>
      <bottom style="none">
        <color rgb="FF000000"/>
      </bottom>
      <extLst>
        <ext uri="smNativeData">
          <pm:border xmlns:pm="smNativeData" id="1754395328">
            <pm:line position="top" type="1" style="0" width="40" dist="20" width2="20" rgb="000000"/>
            <pm:line position="left" type="1" style="0" width="40" dist="20" width2="20" rgb="000000"/>
            <pm:line position="right" type="1" style="0" width="20" dist="20" width2="20" rgb="7F7F7F"/>
          </pm:border>
        </ext>
      </extLst>
    </border>
    <border>
      <left style="thin">
        <color rgb="FF000000"/>
      </left>
      <right style="thin">
        <color rgb="FF000000"/>
      </right>
      <top style="thin">
        <color rgb="FF000000"/>
      </top>
      <bottom style="thin">
        <color rgb="FF000000"/>
      </bottom>
      <extLst>
        <ext uri="smNativeData">
          <pm:border xmlns:pm="smNativeData" id="1754395328">
            <pm:line position="top" type="1" style="0" width="10" dist="20" width2="20" rgb="000000"/>
            <pm:line position="bottom" type="1" style="0" width="10" dist="20" width2="20" rgb="000000"/>
            <pm:line position="left" type="1" style="0" width="10" dist="20" width2="20" rgb="000000"/>
            <pm:line position="right" type="1" style="0" width="10" dist="20" width2="20" rgb="000000"/>
          </pm:border>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
      <left style="none">
        <color rgb="FF000000"/>
      </left>
      <right style="none">
        <color rgb="FF000000"/>
      </right>
      <top style="none">
        <color rgb="FF000000"/>
      </top>
      <bottom style="none">
        <color rgb="FF000000"/>
      </bottom>
      <extLst>
        <ext uri="smNativeData">
          <pm:border xmlns:pm="smNativeData" id="1754395328"/>
        </ext>
      </extLst>
    </border>
  </borders>
  <cellStyleXfs count="1">
    <xf numFmtId="0" fontId="0" fillId="0" borderId="0" applyNumberFormat="1" applyFont="1" applyFill="1" applyBorder="1" applyAlignment="1" applyProtection="1"/>
  </cellStyleXfs>
  <cellXfs count="130">
    <xf numFmtId="0" fontId="0" fillId="0" borderId="0" xfId="0"/>
    <xf numFmtId="0" fontId="0" fillId="0" borderId="0" xfId="0" applyAlignment="1">
      <alignment vertical="top"/>
    </xf>
    <xf numFmtId="164" fontId="0" fillId="0" borderId="0" xfId="0" applyNumberFormat="1"/>
    <xf numFmtId="0" fontId="0" fillId="0" borderId="0" xfId="0" applyAlignment="1">
      <alignment/>
      <extLst>
        <ext uri="smNativeData">
          <pm:cellMargin xmlns:pm="smNativeData" id="1754395328" l="57" r="57" t="57" b="57" textRotation="0"/>
        </ext>
      </extLst>
    </xf>
    <xf numFmtId="0" fontId="1" fillId="0" borderId="1" xfId="0" applyFont="1" applyBorder="1" applyAlignment="1">
      <alignment horizontal="center" vertical="top"/>
    </xf>
    <xf numFmtId="0" fontId="1" fillId="0" borderId="2" xfId="0" applyFont="1" applyBorder="1" applyAlignment="1">
      <alignment horizontal="center" vertical="top"/>
    </xf>
    <xf numFmtId="164" fontId="0" fillId="0" borderId="3" xfId="0" applyNumberFormat="1" applyBorder="1" applyAlignment="1">
      <alignment/>
      <extLst>
        <ext uri="smNativeData">
          <pm:cellMargin xmlns:pm="smNativeData" id="1754395328" l="57" r="57" t="57" b="57" textRotation="0"/>
        </ext>
      </extLst>
    </xf>
    <xf numFmtId="164" fontId="0" fillId="0" borderId="4" xfId="0" applyNumberFormat="1" applyBorder="1" applyAlignment="1">
      <alignment/>
      <extLst>
        <ext uri="smNativeData">
          <pm:cellMargin xmlns:pm="smNativeData" id="1754395328" l="57" r="57" t="57" b="57" textRotation="0"/>
        </ext>
      </extLst>
    </xf>
    <xf numFmtId="164" fontId="0" fillId="0" borderId="5" xfId="0" applyNumberFormat="1" applyBorder="1" applyAlignment="1">
      <alignment/>
      <extLst>
        <ext uri="smNativeData">
          <pm:cellMargin xmlns:pm="smNativeData" id="1754395328" l="57" r="57" t="57" b="57" textRotation="0"/>
        </ext>
      </extLst>
    </xf>
    <xf numFmtId="164" fontId="0" fillId="0" borderId="6" xfId="0" applyNumberFormat="1" applyBorder="1" applyAlignment="1">
      <alignment/>
      <extLst>
        <ext uri="smNativeData">
          <pm:cellMargin xmlns:pm="smNativeData" id="1754395328" l="57" r="57" t="57" b="57" textRotation="0"/>
        </ext>
      </extLst>
    </xf>
    <xf numFmtId="164" fontId="0" fillId="0" borderId="7" xfId="0" applyNumberFormat="1" applyBorder="1"/>
    <xf numFmtId="164" fontId="0" fillId="0" borderId="8" xfId="0" applyNumberFormat="1" applyBorder="1"/>
    <xf numFmtId="164" fontId="0" fillId="0" borderId="9" xfId="0" applyNumberFormat="1" applyBorder="1"/>
    <xf numFmtId="164" fontId="0" fillId="0" borderId="10" xfId="0" applyNumberFormat="1" applyBorder="1"/>
    <xf numFmtId="164" fontId="0" fillId="0" borderId="11" xfId="0" applyNumberFormat="1" applyBorder="1"/>
    <xf numFmtId="164" fontId="0" fillId="0" borderId="12" xfId="0" applyNumberFormat="1" applyBorder="1"/>
    <xf numFmtId="49" fontId="1" fillId="0" borderId="13" xfId="0" applyNumberFormat="1" applyFont="1" applyBorder="1" applyAlignment="1">
      <alignment horizontal="center" vertical="top"/>
    </xf>
    <xf numFmtId="49" fontId="1" fillId="0" borderId="14" xfId="0" applyNumberFormat="1" applyFont="1" applyBorder="1" applyAlignment="1">
      <alignment horizontal="center" vertical="top"/>
    </xf>
    <xf numFmtId="49" fontId="1" fillId="0" borderId="15" xfId="0" applyNumberFormat="1" applyFont="1" applyBorder="1" applyAlignment="1">
      <alignment horizontal="center" vertical="top" wrapText="1"/>
    </xf>
    <xf numFmtId="49" fontId="1" fillId="0" borderId="15" xfId="0" applyNumberFormat="1" applyFont="1" applyBorder="1" applyAlignment="1">
      <alignment horizontal="center" vertical="top"/>
    </xf>
    <xf numFmtId="49" fontId="1" fillId="0" borderId="16" xfId="0" applyNumberFormat="1" applyFont="1" applyBorder="1" applyAlignment="1">
      <alignment horizontal="center" vertical="top"/>
    </xf>
    <xf numFmtId="164" fontId="0" fillId="0" borderId="17" xfId="0" applyNumberFormat="1" applyBorder="1" applyAlignment="1">
      <alignment/>
      <extLst>
        <ext uri="smNativeData">
          <pm:cellMargin xmlns:pm="smNativeData" id="1754395328" l="57" r="57" t="57" b="57" textRotation="0"/>
        </ext>
      </extLst>
    </xf>
    <xf numFmtId="164" fontId="0" fillId="0" borderId="18" xfId="0" applyNumberFormat="1" applyBorder="1" applyAlignment="1">
      <alignment/>
      <extLst>
        <ext uri="smNativeData">
          <pm:cellMargin xmlns:pm="smNativeData" id="1754395328" l="57" r="57" t="57" b="57" textRotation="0"/>
        </ext>
      </extLst>
    </xf>
    <xf numFmtId="164" fontId="0" fillId="0" borderId="19" xfId="0" applyNumberFormat="1" applyBorder="1"/>
    <xf numFmtId="164" fontId="0" fillId="0" borderId="20" xfId="0" applyNumberFormat="1" applyBorder="1"/>
    <xf numFmtId="164" fontId="0" fillId="0" borderId="21" xfId="0" applyNumberFormat="1" applyBorder="1"/>
    <xf numFmtId="164" fontId="0" fillId="0" borderId="22" xfId="0" applyNumberFormat="1" applyBorder="1"/>
    <xf numFmtId="164" fontId="0" fillId="0" borderId="23" xfId="0" applyNumberFormat="1" applyBorder="1"/>
    <xf numFmtId="164" fontId="0" fillId="0" borderId="24" xfId="0" applyNumberFormat="1" applyBorder="1"/>
    <xf numFmtId="164" fontId="0" fillId="0" borderId="25" xfId="0" applyNumberFormat="1" applyBorder="1"/>
    <xf numFmtId="0" fontId="1" fillId="27" borderId="26" xfId="0" applyFont="1" applyFill="1" applyBorder="1" applyAlignment="1">
      <alignment horizontal="center" vertical="top"/>
    </xf>
    <xf numFmtId="0" fontId="1" fillId="28" borderId="27" xfId="0" applyFont="1" applyFill="1" applyBorder="1" applyAlignment="1">
      <alignment horizontal="center" vertical="top"/>
    </xf>
    <xf numFmtId="49" fontId="1" fillId="29" borderId="28" xfId="0" applyNumberFormat="1" applyFont="1" applyFill="1" applyBorder="1" applyAlignment="1">
      <alignment horizontal="center" vertical="top"/>
    </xf>
    <xf numFmtId="49" fontId="1" fillId="30" borderId="29" xfId="0" applyNumberFormat="1" applyFont="1" applyFill="1" applyBorder="1" applyAlignment="1">
      <alignment horizontal="center" vertical="top" wrapText="1"/>
    </xf>
    <xf numFmtId="49" fontId="1" fillId="30" borderId="29" xfId="0" applyNumberFormat="1" applyFont="1" applyFill="1" applyBorder="1" applyAlignment="1">
      <alignment horizontal="center" vertical="top"/>
    </xf>
    <xf numFmtId="0" fontId="0" fillId="31" borderId="30" xfId="0" applyFill="1" applyAlignment="1">
      <alignment horizontal="center" vertical="top"/>
    </xf>
    <xf numFmtId="0" fontId="0" fillId="31" borderId="30" xfId="0" applyFill="1" applyAlignment="1">
      <alignment horizontal="center" vertical="top" wrapText="1"/>
    </xf>
    <xf numFmtId="0" fontId="0" fillId="0" borderId="0" xfId="0" applyAlignment="1">
      <alignment horizontal="center"/>
    </xf>
    <xf numFmtId="0" fontId="2" fillId="32" borderId="31" xfId="0" applyFont="1" applyFill="1" applyBorder="1" applyAlignment="1">
      <alignment horizontal="center" vertical="top"/>
    </xf>
    <xf numFmtId="0" fontId="2" fillId="33" borderId="32" xfId="0" applyFont="1" applyFill="1" applyBorder="1" applyAlignment="1">
      <alignment horizontal="center" vertical="top"/>
    </xf>
    <xf numFmtId="0" fontId="3" fillId="33" borderId="32" xfId="0" applyFont="1" applyFill="1" applyBorder="1" applyAlignment="1">
      <alignment horizontal="center" vertical="top"/>
    </xf>
    <xf numFmtId="0" fontId="3" fillId="33" borderId="32" xfId="0" applyFont="1" applyFill="1" applyBorder="1" applyAlignment="1">
      <alignment horizontal="center" vertical="top" wrapText="1"/>
    </xf>
    <xf numFmtId="0" fontId="3" fillId="34" borderId="33" xfId="0" applyFont="1" applyFill="1" applyBorder="1" applyAlignment="1">
      <alignment horizontal="center" vertical="top"/>
    </xf>
    <xf numFmtId="0" fontId="0" fillId="0" borderId="34" xfId="0" applyBorder="1"/>
    <xf numFmtId="0" fontId="0" fillId="0" borderId="35" xfId="0" applyBorder="1" applyAlignment="1">
      <alignment horizontal="right"/>
    </xf>
    <xf numFmtId="0" fontId="0" fillId="0" borderId="35" xfId="0" applyBorder="1"/>
    <xf numFmtId="0" fontId="0" fillId="0" borderId="36" xfId="0" applyBorder="1" applyAlignment="1">
      <alignment horizontal="right"/>
    </xf>
    <xf numFmtId="0" fontId="0" fillId="0" borderId="37" xfId="0" applyBorder="1"/>
    <xf numFmtId="0" fontId="0" fillId="0" borderId="38" xfId="0" applyBorder="1" applyAlignment="1">
      <alignment horizontal="right"/>
    </xf>
    <xf numFmtId="0" fontId="0" fillId="0" borderId="38" xfId="0" applyBorder="1"/>
    <xf numFmtId="0" fontId="0" fillId="0" borderId="39" xfId="0" applyBorder="1" applyAlignment="1">
      <alignment horizontal="right"/>
    </xf>
    <xf numFmtId="0" fontId="3" fillId="0" borderId="0" xfId="0" applyFont="1"/>
    <xf numFmtId="0" fontId="3" fillId="41" borderId="40" xfId="0" applyFont="1" applyFill="1" applyBorder="1" applyAlignment="1">
      <alignment horizontal="center" vertical="top"/>
    </xf>
    <xf numFmtId="0" fontId="3" fillId="42" borderId="41" xfId="0" applyFont="1" applyFill="1" applyBorder="1" applyAlignment="1">
      <alignment horizontal="center" vertical="top"/>
    </xf>
    <xf numFmtId="49" fontId="3" fillId="43" borderId="42" xfId="0" applyNumberFormat="1" applyFont="1" applyFill="1" applyBorder="1" applyAlignment="1">
      <alignment horizontal="center" vertical="top"/>
    </xf>
    <xf numFmtId="49" fontId="3" fillId="44" borderId="43" xfId="0" applyNumberFormat="1" applyFont="1" applyFill="1" applyBorder="1" applyAlignment="1">
      <alignment horizontal="center" vertical="top" wrapText="1"/>
    </xf>
    <xf numFmtId="49" fontId="3" fillId="44" borderId="43" xfId="0" applyNumberFormat="1" applyFont="1" applyFill="1" applyBorder="1" applyAlignment="1">
      <alignment horizontal="center" vertical="top"/>
    </xf>
    <xf numFmtId="49" fontId="3" fillId="45" borderId="44" xfId="0" applyNumberFormat="1" applyFont="1" applyFill="1" applyBorder="1" applyAlignment="1">
      <alignment horizontal="center" vertical="top"/>
    </xf>
    <xf numFmtId="164" fontId="0" fillId="0" borderId="45" xfId="0" applyNumberFormat="1" applyBorder="1"/>
    <xf numFmtId="164" fontId="0" fillId="0" borderId="46" xfId="0" applyNumberFormat="1" applyBorder="1"/>
    <xf numFmtId="164" fontId="0" fillId="0" borderId="47" xfId="0" applyNumberFormat="1" applyBorder="1"/>
    <xf numFmtId="164" fontId="0" fillId="0" borderId="48" xfId="0" applyNumberFormat="1" applyBorder="1"/>
    <xf numFmtId="49" fontId="3" fillId="50" borderId="49" xfId="0" applyNumberFormat="1" applyFont="1" applyFill="1" applyBorder="1" applyAlignment="1">
      <alignment horizontal="center" vertical="top"/>
    </xf>
    <xf numFmtId="164" fontId="0" fillId="0" borderId="50" xfId="0" applyNumberFormat="1" applyBorder="1"/>
    <xf numFmtId="164" fontId="0" fillId="0" borderId="51" xfId="0" applyNumberFormat="1" applyBorder="1"/>
    <xf numFmtId="165" fontId="3" fillId="42" borderId="41" xfId="0" applyNumberFormat="1" applyFont="1" applyFill="1" applyBorder="1" applyAlignment="1">
      <alignment horizontal="center" vertical="top"/>
    </xf>
    <xf numFmtId="165" fontId="0" fillId="0" borderId="0" xfId="0" applyNumberFormat="1"/>
    <xf numFmtId="165" fontId="3" fillId="53" borderId="52" xfId="0" applyNumberFormat="1" applyFont="1" applyFill="1" applyBorder="1" applyAlignment="1">
      <alignment horizontal="center" vertical="top"/>
    </xf>
    <xf numFmtId="165" fontId="0" fillId="0" borderId="53" xfId="0" applyNumberFormat="1" applyBorder="1" applyAlignment="1">
      <alignment horizontal="right"/>
    </xf>
    <xf numFmtId="165" fontId="0" fillId="0" borderId="54" xfId="0" applyNumberFormat="1" applyBorder="1" applyAlignment="1">
      <alignment horizontal="right"/>
    </xf>
    <xf numFmtId="165" fontId="0" fillId="0" borderId="55" xfId="0" applyNumberFormat="1" applyBorder="1" applyAlignment="1">
      <alignment horizontal="right"/>
    </xf>
    <xf numFmtId="165" fontId="0" fillId="0" borderId="56" xfId="0" applyNumberFormat="1" applyBorder="1" applyAlignment="1">
      <alignment horizontal="right"/>
    </xf>
    <xf numFmtId="49" fontId="1" fillId="58" borderId="57" xfId="0" applyNumberFormat="1" applyFont="1" applyFill="1" applyBorder="1" applyAlignment="1">
      <alignment horizontal="center" vertical="top"/>
    </xf>
    <xf numFmtId="49" fontId="1" fillId="59" borderId="58" xfId="0" applyNumberFormat="1" applyFont="1" applyFill="1" applyBorder="1" applyAlignment="1">
      <alignment horizontal="center" vertical="top"/>
    </xf>
    <xf numFmtId="164" fontId="0" fillId="0" borderId="59" xfId="0" applyNumberFormat="1" applyBorder="1"/>
    <xf numFmtId="164" fontId="0" fillId="0" borderId="60" xfId="0" applyNumberFormat="1" applyBorder="1"/>
    <xf numFmtId="164" fontId="0" fillId="0" borderId="61" xfId="0" applyNumberFormat="1" applyBorder="1"/>
    <xf numFmtId="164" fontId="0" fillId="0" borderId="62" xfId="0" applyNumberFormat="1" applyBorder="1"/>
    <xf numFmtId="164" fontId="0" fillId="0" borderId="63" xfId="0" applyNumberFormat="1" applyBorder="1"/>
    <xf numFmtId="164" fontId="0" fillId="0" borderId="64" xfId="0" applyNumberFormat="1" applyBorder="1"/>
    <xf numFmtId="164" fontId="0" fillId="0" borderId="65" xfId="0" applyNumberFormat="1" applyBorder="1"/>
    <xf numFmtId="49" fontId="1" fillId="67" borderId="66" xfId="0" applyNumberFormat="1" applyFont="1" applyFill="1" applyBorder="1" applyAlignment="1">
      <alignment horizontal="center" vertical="top"/>
    </xf>
    <xf numFmtId="49" fontId="1" fillId="68" borderId="67" xfId="0" applyNumberFormat="1" applyFont="1" applyFill="1" applyBorder="1" applyAlignment="1">
      <alignment horizontal="center" vertical="top"/>
    </xf>
    <xf numFmtId="164" fontId="0" fillId="0" borderId="68" xfId="0" applyNumberFormat="1" applyBorder="1"/>
    <xf numFmtId="164" fontId="0" fillId="0" borderId="69" xfId="0" applyNumberFormat="1" applyBorder="1"/>
    <xf numFmtId="165" fontId="3" fillId="71" borderId="70" xfId="0" applyNumberFormat="1" applyFont="1" applyFill="1" applyBorder="1" applyAlignment="1">
      <alignment horizontal="center" vertical="top"/>
    </xf>
    <xf numFmtId="165" fontId="0" fillId="0" borderId="71" xfId="0" applyNumberFormat="1" applyBorder="1" applyAlignment="1">
      <alignment horizontal="right"/>
    </xf>
    <xf numFmtId="165" fontId="0" fillId="0" borderId="72" xfId="0" applyNumberFormat="1" applyBorder="1" applyAlignment="1">
      <alignment horizontal="right"/>
    </xf>
    <xf numFmtId="49" fontId="3" fillId="74" borderId="73" xfId="0" applyNumberFormat="1" applyFont="1" applyFill="1" applyBorder="1" applyAlignment="1">
      <alignment horizontal="center" vertical="top"/>
    </xf>
    <xf numFmtId="49" fontId="3" fillId="75" borderId="74" xfId="0" applyNumberFormat="1" applyFont="1" applyFill="1" applyBorder="1" applyAlignment="1">
      <alignment horizontal="center" vertical="top"/>
    </xf>
    <xf numFmtId="165" fontId="3" fillId="76" borderId="75" xfId="0" applyNumberFormat="1" applyFont="1" applyFill="1" applyBorder="1" applyAlignment="1">
      <alignment horizontal="center" vertical="top"/>
    </xf>
    <xf numFmtId="49" fontId="3" fillId="75" borderId="74" xfId="0" applyNumberFormat="1" applyFont="1" applyFill="1" applyBorder="1" applyAlignment="1">
      <alignment horizontal="center" vertical="top" wrapText="1"/>
    </xf>
    <xf numFmtId="164" fontId="0" fillId="0" borderId="76" xfId="0" applyNumberFormat="1" applyBorder="1"/>
    <xf numFmtId="165" fontId="0" fillId="0" borderId="77" xfId="0" applyNumberFormat="1" applyBorder="1" applyAlignment="1">
      <alignment horizontal="right"/>
    </xf>
    <xf numFmtId="164" fontId="0" fillId="0" borderId="78" xfId="0" applyNumberFormat="1" applyBorder="1"/>
    <xf numFmtId="165" fontId="0" fillId="0" borderId="36" xfId="0" applyNumberFormat="1" applyBorder="1" applyAlignment="1">
      <alignment horizontal="right"/>
    </xf>
    <xf numFmtId="164" fontId="0" fillId="0" borderId="79" xfId="0" applyNumberFormat="1" applyBorder="1"/>
    <xf numFmtId="165" fontId="0" fillId="0" borderId="39" xfId="0" applyNumberFormat="1" applyBorder="1" applyAlignment="1">
      <alignment horizontal="right"/>
    </xf>
    <xf numFmtId="165" fontId="3" fillId="81" borderId="80" xfId="0" applyNumberFormat="1" applyFont="1" applyFill="1" applyBorder="1" applyAlignment="1">
      <alignment horizontal="center" vertical="top"/>
    </xf>
    <xf numFmtId="165" fontId="0" fillId="0" borderId="81" xfId="0" applyNumberFormat="1" applyBorder="1" applyAlignment="1">
      <alignment horizontal="right"/>
    </xf>
    <xf numFmtId="0" fontId="3" fillId="83" borderId="82" xfId="0" applyFont="1" applyFill="1" applyBorder="1" applyAlignment="1">
      <alignment horizontal="center" vertical="top"/>
    </xf>
    <xf numFmtId="49" fontId="3" fillId="84" borderId="83" xfId="0" applyNumberFormat="1" applyFont="1" applyFill="1" applyBorder="1" applyAlignment="1">
      <alignment horizontal="center" vertical="top"/>
    </xf>
    <xf numFmtId="165" fontId="3" fillId="85" borderId="84" xfId="0" applyNumberFormat="1" applyFont="1" applyFill="1" applyBorder="1" applyAlignment="1">
      <alignment horizontal="center" vertical="top"/>
    </xf>
    <xf numFmtId="165" fontId="3" fillId="50" borderId="49" xfId="0" applyNumberFormat="1" applyFont="1" applyFill="1" applyBorder="1" applyAlignment="1">
      <alignment horizontal="center" vertical="top"/>
    </xf>
    <xf numFmtId="165" fontId="0" fillId="0" borderId="85" xfId="0" applyNumberFormat="1" applyBorder="1" applyAlignment="1">
      <alignment horizontal="right"/>
    </xf>
    <xf numFmtId="165" fontId="0" fillId="0" borderId="86" xfId="0" applyNumberFormat="1" applyBorder="1" applyAlignment="1">
      <alignment horizontal="right"/>
    </xf>
    <xf numFmtId="165" fontId="0" fillId="0" borderId="87" xfId="0" applyNumberFormat="1" applyBorder="1" applyAlignment="1">
      <alignment horizontal="right"/>
    </xf>
    <xf numFmtId="0" fontId="3" fillId="89" borderId="88" xfId="0" applyFont="1" applyFill="1" applyBorder="1" applyAlignment="1">
      <alignment horizontal="center" vertical="top"/>
    </xf>
    <xf numFmtId="0" fontId="3" fillId="90" borderId="89" xfId="0" applyFont="1" applyFill="1" applyBorder="1" applyAlignment="1">
      <alignment horizontal="center" vertical="top"/>
    </xf>
    <xf numFmtId="49" fontId="3" fillId="91" borderId="90" xfId="0" applyNumberFormat="1" applyFont="1" applyFill="1" applyBorder="1" applyAlignment="1">
      <alignment horizontal="center" vertical="top"/>
    </xf>
    <xf numFmtId="165" fontId="3" fillId="92" borderId="91" xfId="0" applyNumberFormat="1" applyFont="1" applyFill="1" applyBorder="1" applyAlignment="1">
      <alignment horizontal="center" vertical="top"/>
    </xf>
    <xf numFmtId="164" fontId="0" fillId="0" borderId="92" xfId="0" applyNumberFormat="1" applyBorder="1" applyAlignment="1">
      <alignment/>
      <extLst>
        <ext uri="smNativeData">
          <pm:cellMargin xmlns:pm="smNativeData" id="1754395328" l="57" r="57" t="57" b="57" textRotation="0"/>
        </ext>
      </extLst>
    </xf>
    <xf numFmtId="164" fontId="0" fillId="0" borderId="93" xfId="0" applyNumberFormat="1" applyBorder="1"/>
    <xf numFmtId="165" fontId="0" fillId="0" borderId="94" xfId="0" applyNumberFormat="1" applyBorder="1" applyAlignment="1">
      <alignment horizontal="right"/>
    </xf>
    <xf numFmtId="164" fontId="0" fillId="0" borderId="95" xfId="0" applyNumberFormat="1" applyBorder="1" applyAlignment="1">
      <alignment/>
      <extLst>
        <ext uri="smNativeData">
          <pm:cellMargin xmlns:pm="smNativeData" id="1754395328" l="57" r="57" t="57" b="57" textRotation="0"/>
        </ext>
      </extLst>
    </xf>
    <xf numFmtId="164" fontId="0" fillId="0" borderId="96" xfId="0" applyNumberFormat="1" applyBorder="1"/>
    <xf numFmtId="165" fontId="0" fillId="0" borderId="97" xfId="0" applyNumberFormat="1" applyBorder="1" applyAlignment="1">
      <alignment horizontal="right"/>
    </xf>
    <xf numFmtId="164" fontId="0" fillId="0" borderId="98" xfId="0" applyNumberFormat="1" applyBorder="1" applyAlignment="1">
      <alignment/>
      <extLst>
        <ext uri="smNativeData">
          <pm:cellMargin xmlns:pm="smNativeData" id="1754395328" l="57" r="57" t="57" b="57" textRotation="0"/>
        </ext>
      </extLst>
    </xf>
    <xf numFmtId="164" fontId="0" fillId="0" borderId="99" xfId="0" applyNumberFormat="1" applyBorder="1"/>
    <xf numFmtId="165" fontId="0" fillId="0" borderId="100" xfId="0" applyNumberFormat="1" applyBorder="1" applyAlignment="1">
      <alignment horizontal="right"/>
    </xf>
    <xf numFmtId="164" fontId="0" fillId="0" borderId="101" xfId="0" applyNumberFormat="1" applyBorder="1"/>
    <xf numFmtId="165" fontId="0" fillId="0" borderId="0" xfId="0" applyNumberFormat="1" applyAlignment="1">
      <alignment horizontal="right"/>
    </xf>
    <xf numFmtId="0" fontId="0" fillId="0" borderId="0" xfId="0" applyProtection="1">
      <protection locked="0" hidden="0"/>
    </xf>
    <xf numFmtId="0" fontId="0" fillId="0" borderId="0" xfId="0" applyAlignment="1">
      <alignment vertical="top" wrapText="1"/>
    </xf>
    <xf numFmtId="0" fontId="5" fillId="0" borderId="0" xfId="0" applyFont="1" applyAlignment="1">
      <alignment vertical="top"/>
    </xf>
    <xf numFmtId="49" fontId="11" fillId="0" borderId="102" xfId="0" applyNumberFormat="1" applyFont="1" applyBorder="1" applyAlignment="1" applyProtection="1">
      <alignment horizontal="justify" wrapText="1"/>
      <protection locked="0" hidden="0"/>
    </xf>
    <xf numFmtId="0" fontId="0" fillId="0" borderId="0" xfId="0" applyAlignment="1">
      <alignment horizontal="center" vertical="top"/>
    </xf>
    <xf numFmtId="0" fontId="0" fillId="104" borderId="103" xfId="0" applyFill="1" applyAlignment="1">
      <alignment horizontal="left" vertical="top" wrapText="1"/>
    </xf>
    <xf numFmtId="0" fontId="0" fillId="104" borderId="103" xfId="0" applyFill="1" applyAlignment="1">
      <alignment vertical="top" wrapText="1"/>
    </xf>
    <xf numFmtId="0" fontId="0" fillId="104" borderId="103" xfId="0" applyFill="1" applyAlignment="1">
      <alignment vertical="top"/>
    </xf>
  </cellXfs>
  <cellStyles count="1">
    <cellStyle name="Normal" xfId="0" builtinId="0" customBuiltin="1"/>
  </cellStyles>
  <tableStyles count="0"/>
  <extLst>
    <ext uri="smNativeData">
      <pm:charStyles xmlns:pm="smNativeData" id="1754395328" count="1">
        <pm:charStyle name="Normal" fontId="0"/>
      </pm:charStyles>
      <pm:colors xmlns:pm="smNativeData" id="1754395328" count="32">
        <pm:color name="Farbe 24" rgb="242021"/>
        <pm:color name="SL mittelgrün" rgb="01A96A"/>
        <pm:color name="Farbe 26" rgb="95B3D7"/>
        <pm:color name="Farbe 27" rgb="DCE6F1"/>
        <pm:color name="Farbe 28" rgb="4F81BD"/>
        <pm:color name="Farbe 29" rgb="F79646"/>
        <pm:color name="Farbe 30" rgb="E26B0A"/>
        <pm:color name="Farbe 31" rgb="FDE9D9"/>
        <pm:color name="Farbe 32" rgb="9BBB59"/>
        <pm:color name="Farbe 33" rgb="76933C"/>
        <pm:color name="Farbe 34" rgb="EBF1DC"/>
        <pm:color name="Farbe 35" rgb="4BACC6"/>
        <pm:color name="Farbe 36" rgb="31869B"/>
        <pm:color name="Farbe 37" rgb="DAEEF3"/>
        <pm:color name="Farbe 38" rgb="C0504D"/>
        <pm:color name="Farbe 39" rgb="963634"/>
        <pm:color name="Farbe 40" rgb="F2DCDB"/>
        <pm:color name="Farbe 41" rgb="8064A2"/>
        <pm:color name="Farbe 42" rgb="60497A"/>
        <pm:color name="Farbe 43" rgb="E4DFEC"/>
        <pm:color name="Farbe 44" rgb="366092"/>
        <pm:color name="Farbe 45" rgb="D8D8D8"/>
        <pm:color name="Farbe 46" rgb="1F8E8E"/>
        <pm:color name="Farbe 47" rgb="1FB37C"/>
        <pm:color name="Farbe 48" rgb="FFFF9E"/>
        <pm:color name="Farbe 49" rgb="BFBFBF"/>
        <pm:color name="Farbe 50" rgb="EEEEEE"/>
        <pm:color name="Farbe 51" rgb="F7E8E8"/>
        <pm:color name="Farbe 52" rgb="FEF4EC"/>
        <pm:color name="Farbe 53" rgb="98C3CD"/>
        <pm:color name="Farbe 54" rgb="BECFD4"/>
        <pm:color name="Farbe 55" rgb="DEDEDE"/>
      </pm:color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tables/table1.xml><?xml version="1.0" encoding="utf-8"?>
<table xmlns="http://schemas.openxmlformats.org/spreadsheetml/2006/main" id="1" name="Tabelle14" displayName="Tabelle14" ref="A1:B61" totalsRowShown="0">
  <autoFilter ref="A1:B61">
    <sortState ref="A2:A61">
      <sortCondition ref="A1:A61"/>
    </sortState>
  </autoFilter>
  <tableColumns count="2">
    <tableColumn id="1" name="Obst " totalsRowLabel="Ergebnis"/>
    <tableColumn id="2" name="M" totalsRowFunction="sum"/>
  </tableColumns>
  <tableStyleInfo name="TableStyleLight7" showFirstColumn="0" showLastColumn="0" showRowStripes="1" showColumnStripes="0"/>
</table>
</file>

<file path=xl/tables/table2.xml><?xml version="1.0" encoding="utf-8"?>
<table xmlns="http://schemas.openxmlformats.org/spreadsheetml/2006/main" id="2" name="Tabelle15" displayName="Tabelle15" ref="C1:D61" totalsRowShown="0">
  <autoFilter ref="C1:D61">
    <sortState ref="C2:C61">
      <sortCondition ref="C1:C61"/>
    </sortState>
  </autoFilter>
  <tableColumns count="2">
    <tableColumn id="1" name="Gemüse " totalsRowLabel="Ergebnis"/>
    <tableColumn id="2" name="M" totalsRowFunction="sum"/>
  </tableColumns>
  <tableStyleInfo name="TableStyleLight4" showFirstColumn="0" showLastColumn="0" showRowStripes="1" showColumnStripes="0"/>
</table>
</file>

<file path=xl/tables/table3.xml><?xml version="1.0" encoding="utf-8"?>
<table xmlns="http://schemas.openxmlformats.org/spreadsheetml/2006/main" id="3" name="Tabelle16" displayName="Tabelle16" ref="E1:F61" totalsRowShown="0">
  <autoFilter ref="E1:F61">
    <sortState ref="E2:E61">
      <sortCondition ref="E1:E61"/>
    </sortState>
  </autoFilter>
  <tableColumns count="2">
    <tableColumn id="1" name="Aufschnitt/Fleisch/Fisch_x000A_" totalsRowLabel="Ergebnis"/>
    <tableColumn id="2" name="M" totalsRowFunction="sum"/>
  </tableColumns>
  <tableStyleInfo name="TableStyleLight6" showFirstColumn="0" showLastColumn="0" showRowStripes="1" showColumnStripes="0"/>
</table>
</file>

<file path=xl/tables/table4.xml><?xml version="1.0" encoding="utf-8"?>
<table xmlns="http://schemas.openxmlformats.org/spreadsheetml/2006/main" id="4" name="Tabelle17" displayName="Tabelle17" ref="G1:H61" totalsRowShown="0">
  <autoFilter ref="G1:H61">
    <sortState ref="G2:G61">
      <sortCondition ref="G1:G61"/>
    </sortState>
  </autoFilter>
  <tableColumns count="2">
    <tableColumn id="1" name="Milchprodukte/_x000A_Eier/Desserts" totalsRowLabel="Ergebnis"/>
    <tableColumn id="2" name="M" totalsRowFunction="sum"/>
  </tableColumns>
  <tableStyleInfo name="TableStyleLight1" showFirstColumn="0" showLastColumn="0" showRowStripes="1" showColumnStripes="0"/>
</table>
</file>

<file path=xl/tables/table5.xml><?xml version="1.0" encoding="utf-8"?>
<table xmlns="http://schemas.openxmlformats.org/spreadsheetml/2006/main" id="5" name="Tabelle18" displayName="Tabelle18" ref="I1:J61" totalsRowShown="0">
  <autoFilter ref="I1:J61">
    <sortState ref="I2:I61">
      <sortCondition ref="I1:I61"/>
    </sortState>
  </autoFilter>
  <tableColumns count="2">
    <tableColumn id="1" name="Backwaren " totalsRowLabel="Ergebnis"/>
    <tableColumn id="2" name="M" totalsRowFunction="sum"/>
  </tableColumns>
  <tableStyleInfo name="TableStyleLight3" showFirstColumn="0" showLastColumn="0" showRowStripes="1" showColumnStripes="0"/>
</table>
</file>

<file path=xl/tables/table6.xml><?xml version="1.0" encoding="utf-8"?>
<table xmlns="http://schemas.openxmlformats.org/spreadsheetml/2006/main" id="6" name="Tabelle19" displayName="Tabelle19" ref="K1:L61" totalsRowShown="0">
  <autoFilter ref="K1:L61">
    <sortState ref="K2:K61">
      <sortCondition ref="K1:K61"/>
    </sortState>
  </autoFilter>
  <tableColumns count="2">
    <tableColumn id="1" name="Tiefkühlprodukte " totalsRowLabel="Ergebnis"/>
    <tableColumn id="2" name="M" totalsRowFunction="sum"/>
  </tableColumns>
  <tableStyleInfo name="TableStyleLight5" showFirstColumn="0" showLastColumn="0" showRowStripes="1" showColumnStripes="0"/>
</table>
</file>

<file path=xl/tables/table7.xml><?xml version="1.0" encoding="utf-8"?>
<table xmlns="http://schemas.openxmlformats.org/spreadsheetml/2006/main" id="7" name="Tabelle20" displayName="Tabelle20" ref="M1:N61" totalsRowShown="0">
  <autoFilter ref="M1:N61">
    <sortState ref="M2:M61">
      <sortCondition ref="M1:M61"/>
    </sortState>
  </autoFilter>
  <tableColumns count="2">
    <tableColumn id="1" name="Getränke " totalsRowLabel="Ergebnis"/>
    <tableColumn id="2" name="M" totalsRowFunction="sum"/>
  </tableColumns>
  <tableStyleInfo name="TableStyleLight6" showFirstColumn="0" showLastColumn="0" showRowStripes="1" showColumnStripes="0"/>
</table>
</file>

<file path=xl/tables/table8.xml><?xml version="1.0" encoding="utf-8"?>
<table xmlns="http://schemas.openxmlformats.org/spreadsheetml/2006/main" id="8" name="Tabelle21" displayName="Tabelle21" ref="O1:P61" totalsRowShown="0">
  <autoFilter ref="O1:P61">
    <sortState ref="O2:O61">
      <sortCondition ref="O1:O61"/>
    </sortState>
  </autoFilter>
  <tableColumns count="2">
    <tableColumn id="1" name="Gewürze " totalsRowLabel="Ergebnis"/>
    <tableColumn id="2" name="M" totalsRowFunction="sum"/>
  </tableColumns>
  <tableStyleInfo name="TableStyleLight3" showFirstColumn="0" showLastColumn="0" showRowStripes="1" showColumnStripes="0"/>
</table>
</file>

<file path=xl/tables/table9.xml><?xml version="1.0" encoding="utf-8"?>
<table xmlns="http://schemas.openxmlformats.org/spreadsheetml/2006/main" id="9" name="Tabelle22" displayName="Tabelle22" ref="Q1:R61" totalsRowShown="0">
  <autoFilter ref="Q1:R61">
    <sortState ref="Q2:Q61">
      <sortCondition ref="Q1:Q61"/>
    </sortState>
  </autoFilter>
  <tableColumns count="2">
    <tableColumn id="1" name="Haltbares " totalsRowLabel="Ergebnis"/>
    <tableColumn id="2" name="M" totalsRowFunction="sum"/>
  </tableColumns>
  <tableStyleInfo name="TableStyleLight7" showFirstColumn="0" showLastColumn="0" showRowStripes="1" showColumnStripes="0"/>
</table>
</file>

<file path=xl/tables/table10.xml><?xml version="1.0" encoding="utf-8"?>
<table xmlns="http://schemas.openxmlformats.org/spreadsheetml/2006/main" id="10" name="Tabelle23" displayName="Tabelle23" ref="S1:T61" totalsRowShown="0">
  <autoFilter ref="S1:T61">
    <sortState ref="S2:S61">
      <sortCondition ref="S1:S61"/>
    </sortState>
  </autoFilter>
  <tableColumns count="2">
    <tableColumn id="1" name="Süßes und Salziges" totalsRowLabel="Ergebnis"/>
    <tableColumn id="2" name="M" totalsRowFunction="sum"/>
  </tableColumns>
  <tableStyleInfo name="TableStyleLight4" showFirstColumn="0" showLastColumn="0" showRowStripes="1" showColumnStripes="0"/>
</table>
</file>

<file path=xl/tables/table11.xml><?xml version="1.0" encoding="utf-8"?>
<table xmlns="http://schemas.openxmlformats.org/spreadsheetml/2006/main" id="11" name="Tabelle24" displayName="Tabelle24" ref="U1:V61" totalsRowShown="0">
  <autoFilter ref="U1:V61">
    <sortState ref="U2:U61">
      <sortCondition ref="U1:U61"/>
    </sortState>
  </autoFilter>
  <tableColumns count="2">
    <tableColumn id="1" name="Haushalt " totalsRowLabel="Ergebnis"/>
    <tableColumn id="2" name="M" totalsRowFunction="sum"/>
  </tableColumns>
  <tableStyleInfo name="TableStyleLight1" showFirstColumn="0" showLastColumn="0" showRowStripes="1" showColumnStripes="0"/>
</table>
</file>

<file path=xl/tables/table12.xml><?xml version="1.0" encoding="utf-8"?>
<table xmlns="http://schemas.openxmlformats.org/spreadsheetml/2006/main" id="12" name="Tabelle25" displayName="Tabelle25" ref="W1:X61" totalsRowShown="0">
  <autoFilter ref="W1:X61">
    <sortState ref="W2:W61">
      <sortCondition ref="W1:W61"/>
    </sortState>
  </autoFilter>
  <tableColumns count="2">
    <tableColumn id="1" name="Drogerie/Kosmetik" totalsRowLabel="Ergebnis"/>
    <tableColumn id="2" name="M" totalsRowFunction="sum"/>
  </tableColumns>
  <tableStyleInfo name="TableStyleLight2" showFirstColumn="0" showLastColumn="0" showRowStripes="1" showColumnStripes="0"/>
</table>
</file>

<file path=xl/tables/table13.xml><?xml version="1.0" encoding="utf-8"?>
<table xmlns="http://schemas.openxmlformats.org/spreadsheetml/2006/main" id="13" name="Tabelle26" displayName="Tabelle26" ref="Y1:Z61" totalsRowShown="0">
  <autoFilter ref="Y1:Z61">
    <sortState ref="Y2:Y61">
      <sortCondition ref="Y1:Y61"/>
    </sortState>
  </autoFilter>
  <tableColumns count="2">
    <tableColumn id="1" name="Sonstiges " totalsRowLabel="Ergebnis"/>
    <tableColumn id="2" name="M" totalsRowFunction="sum"/>
  </tableColumns>
  <tableStyleInfo name="TableStyleLight3" showFirstColumn="0" showLastColumn="0" showRowStripes="1" showColumnStripes="0"/>
</table>
</file>

<file path=xl/tables/table14.xml><?xml version="1.0" encoding="utf-8"?>
<table xmlns="http://schemas.openxmlformats.org/spreadsheetml/2006/main" id="14" name="Tabelle1" displayName="Tabelle1" ref="A1:A1048576" totalsRowShown="0">
  <autoFilter ref="A1:A1048576">
    <sortState ref="A2:A1048576">
      <sortCondition ref="A1:A1048576"/>
    </sortState>
  </autoFilter>
  <tableColumns count="1">
    <tableColumn id="1" name="Obst" totalsRowFunction="sum"/>
  </tableColumns>
  <tableStyleInfo name="TableStyleLight7" showFirstColumn="0" showLastColumn="0" showRowStripes="1" showColumnStripes="0"/>
</table>
</file>

<file path=xl/tables/table15.xml><?xml version="1.0" encoding="utf-8"?>
<table xmlns="http://schemas.openxmlformats.org/spreadsheetml/2006/main" id="15" name="Tabelle2" displayName="Tabelle2" ref="B1:B1048576" totalsRowShown="0">
  <autoFilter ref="B1:B1048576">
    <sortState ref="B2:B1048576">
      <sortCondition ref="B1:B1048576"/>
    </sortState>
  </autoFilter>
  <tableColumns count="1">
    <tableColumn id="1" name="Gemüse" totalsRowFunction="sum"/>
  </tableColumns>
  <tableStyleInfo name="TableStyleLight4" showFirstColumn="0" showLastColumn="0" showRowStripes="1" showColumnStripes="0"/>
</table>
</file>

<file path=xl/tables/table16.xml><?xml version="1.0" encoding="utf-8"?>
<table xmlns="http://schemas.openxmlformats.org/spreadsheetml/2006/main" id="16" name="Tabelle3" displayName="Tabelle3" ref="C1:C1048576" totalsRowShown="0">
  <autoFilter ref="C1:C1048576">
    <sortState ref="C2:C1048576">
      <sortCondition ref="C1:C1048576"/>
    </sortState>
  </autoFilter>
  <tableColumns count="1">
    <tableColumn id="1" name="Aufschnitt/Fleisch/Fisch_x000A_" totalsRowFunction="sum"/>
  </tableColumns>
  <tableStyleInfo name="TableStyleLight6" showFirstColumn="0" showLastColumn="0" showRowStripes="1" showColumnStripes="0"/>
</table>
</file>

<file path=xl/tables/table17.xml><?xml version="1.0" encoding="utf-8"?>
<table xmlns="http://schemas.openxmlformats.org/spreadsheetml/2006/main" id="17" name="Tabelle4" displayName="Tabelle4" ref="D1:D1048576" totalsRowShown="0">
  <autoFilter ref="D1:D1048576">
    <sortState ref="D2:D1048576">
      <sortCondition ref="D1:D1048576"/>
    </sortState>
  </autoFilter>
  <tableColumns count="1">
    <tableColumn id="1" name="Milchprodukte/_x000A_Eier/Desserts" totalsRowFunction="sum"/>
  </tableColumns>
  <tableStyleInfo name="TableStyleLight1" showFirstColumn="0" showLastColumn="0" showRowStripes="1" showColumnStripes="0"/>
</table>
</file>

<file path=xl/tables/table18.xml><?xml version="1.0" encoding="utf-8"?>
<table xmlns="http://schemas.openxmlformats.org/spreadsheetml/2006/main" id="18" name="Backwaren_Tabelle" displayName="Backwaren_Tabelle" ref="E1:E1048576" totalsRowShown="0">
  <autoFilter ref="E1:E1048576">
    <sortState ref="E2:E1048576">
      <sortCondition ref="E1:E1048576"/>
    </sortState>
  </autoFilter>
  <tableColumns count="1">
    <tableColumn id="1" name="Backwaren" totalsRowFunction="sum"/>
  </tableColumns>
  <tableStyleInfo name="TableStyleLight3" showFirstColumn="0" showLastColumn="0" showRowStripes="1" showColumnStripes="0"/>
</table>
</file>

<file path=xl/tables/table19.xml><?xml version="1.0" encoding="utf-8"?>
<table xmlns="http://schemas.openxmlformats.org/spreadsheetml/2006/main" id="19" name="Tabelle6" displayName="Tabelle6" ref="F1:F1048576" totalsRowShown="0">
  <autoFilter ref="F1:F1048576">
    <sortState ref="F2:F1048576">
      <sortCondition ref="F1:F1048576"/>
    </sortState>
  </autoFilter>
  <tableColumns count="1">
    <tableColumn id="1" name="Tiefkühl" totalsRowFunction="sum"/>
  </tableColumns>
  <tableStyleInfo name="TableStyleLight5" showFirstColumn="0" showLastColumn="0" showRowStripes="1" showColumnStripes="0"/>
</table>
</file>

<file path=xl/tables/table20.xml><?xml version="1.0" encoding="utf-8"?>
<table xmlns="http://schemas.openxmlformats.org/spreadsheetml/2006/main" id="20" name="Tabelle7" displayName="Tabelle7" ref="G1:G1048576" totalsRowShown="0">
  <autoFilter ref="G1:G1048576">
    <sortState ref="G2:G1048576">
      <sortCondition ref="G1:G1048576"/>
    </sortState>
  </autoFilter>
  <tableColumns count="1">
    <tableColumn id="1" name="Getränke" totalsRowFunction="sum"/>
  </tableColumns>
  <tableStyleInfo name="TableStyleLight6" showFirstColumn="0" showLastColumn="0" showRowStripes="1" showColumnStripes="0"/>
</table>
</file>

<file path=xl/tables/table21.xml><?xml version="1.0" encoding="utf-8"?>
<table xmlns="http://schemas.openxmlformats.org/spreadsheetml/2006/main" id="21" name="Tabelle10" displayName="Tabelle10" ref="L1:L1048576" totalsRowShown="0">
  <autoFilter ref="L1:L1048576">
    <sortState ref="L2:L1048576">
      <sortCondition ref="L1:L1048576"/>
    </sortState>
  </autoFilter>
  <tableColumns count="1">
    <tableColumn id="1" name="Drogerie/Kosmetik" totalsRowFunction="sum"/>
  </tableColumns>
  <tableStyleInfo name="TableStyleLight2" showFirstColumn="0" showLastColumn="0" showRowStripes="1" showColumnStripes="0"/>
</table>
</file>

<file path=xl/tables/table22.xml><?xml version="1.0" encoding="utf-8"?>
<table xmlns="http://schemas.openxmlformats.org/spreadsheetml/2006/main" id="22" name="Tabelle9" displayName="Tabelle9" ref="H1:H1048576" totalsRowShown="0">
  <autoFilter ref="H1:H1048576">
    <sortState ref="H2:H1048576">
      <sortCondition ref="H1:H1048576"/>
    </sortState>
  </autoFilter>
  <tableColumns count="1">
    <tableColumn id="1" name="Gewürze" totalsRowFunction="sum"/>
  </tableColumns>
  <tableStyleInfo name="TableStyleLight3" showFirstColumn="0" showLastColumn="0" showRowStripes="1" showColumnStripes="0"/>
</table>
</file>

<file path=xl/tables/table23.xml><?xml version="1.0" encoding="utf-8"?>
<table xmlns="http://schemas.openxmlformats.org/spreadsheetml/2006/main" id="23" name="Tabelle8" displayName="Tabelle8" ref="I1:I1048576" totalsRowShown="0">
  <autoFilter ref="I1:I1048576">
    <sortState ref="I2:I1048576">
      <sortCondition ref="I1:I1048576"/>
    </sortState>
  </autoFilter>
  <tableColumns count="1">
    <tableColumn id="1" name="Haltbares" totalsRowFunction="sum"/>
  </tableColumns>
  <tableStyleInfo name="TableStyleLight7" showFirstColumn="0" showLastColumn="0" showRowStripes="1" showColumnStripes="0"/>
</table>
</file>

<file path=xl/tables/table24.xml><?xml version="1.0" encoding="utf-8"?>
<table xmlns="http://schemas.openxmlformats.org/spreadsheetml/2006/main" id="24" name="Tabelle11" displayName="Tabelle11" ref="J1:J1048576" totalsRowShown="0">
  <autoFilter ref="J1:J1048576">
    <sortState ref="J2:J1048576">
      <sortCondition ref="J1:J1048576"/>
    </sortState>
  </autoFilter>
  <tableColumns count="1">
    <tableColumn id="1" name="Süßes und Salziges" totalsRowFunction="sum"/>
  </tableColumns>
  <tableStyleInfo name="TableStyleLight4" showFirstColumn="0" showLastColumn="0" showRowStripes="1" showColumnStripes="0"/>
</table>
</file>

<file path=xl/tables/table25.xml><?xml version="1.0" encoding="utf-8"?>
<table xmlns="http://schemas.openxmlformats.org/spreadsheetml/2006/main" id="25" name="Tabelle12" displayName="Tabelle12" ref="K1:K1048576" totalsRowShown="0">
  <autoFilter ref="K1:K1048576">
    <sortState ref="K2:K1048576">
      <sortCondition ref="K1:K1048576"/>
    </sortState>
  </autoFilter>
  <tableColumns count="1">
    <tableColumn id="1" name="Haushalt" totalsRowFunction="sum"/>
  </tableColumns>
  <tableStyleInfo name="TableStyleLight1" showFirstColumn="0" showLastColumn="0" showRowStripes="1" showColumnStripes="0"/>
</table>
</file>

<file path=xl/tables/table26.xml><?xml version="1.0" encoding="utf-8"?>
<table xmlns="http://schemas.openxmlformats.org/spreadsheetml/2006/main" id="26" name="Tabelle13" displayName="Tabelle13" ref="M1:M1048576" totalsRowShown="0">
  <autoFilter ref="M1:M1048576">
    <sortState ref="M2:M1048576">
      <sortCondition ref="M1:M1048576"/>
    </sortState>
  </autoFilter>
  <tableColumns count="1">
    <tableColumn id="1" name="Sonstiges" totalsRowFunction="sum"/>
  </tableColumns>
  <tableStyleInfo name="TableStyleLight3" showFirstColumn="0" showLastColumn="0" showRowStripes="1" showColumnStripes="0"/>
</table>
</file>

<file path=xl/tables/table27.xml><?xml version="1.0" encoding="utf-8"?>
<table xmlns="http://schemas.openxmlformats.org/spreadsheetml/2006/main" id="27" name="Druck_farbig" displayName="Druck_farbig" ref="A2:AZ61" headerRowCount="0" totalsRowShown="0">
  <tableColumns count="52">
    <tableColumn id="1" name="G" totalsRowLabel="Ergebnis"/>
    <tableColumn id="2" name="B"/>
    <tableColumn id="3" name="Obst2"/>
    <tableColumn id="4" name="Obst2_2"/>
    <tableColumn id="5" name="G2"/>
    <tableColumn id="6" name="B2"/>
    <tableColumn id="7" name="Gemüse2"/>
    <tableColumn id="8" name="Gemüse2_2"/>
    <tableColumn id="9" name="G3"/>
    <tableColumn id="10" name="B3"/>
    <tableColumn id="11" name="Aufschnitt/Fleisch/Fisch_x000A_"/>
    <tableColumn id="12" name="Aufschnitt/Fleisch/Fisch_x000A__2"/>
    <tableColumn id="13" name="G4"/>
    <tableColumn id="14" name="B4"/>
    <tableColumn id="15" name="Milchprodukte/_x000A_Eier/Desserts"/>
    <tableColumn id="16" name="Milchprodukte/_x000A_Eier/Desserts_2"/>
    <tableColumn id="17" name="G5"/>
    <tableColumn id="18" name="B5"/>
    <tableColumn id="19" name="Backwaren2"/>
    <tableColumn id="20" name="Backwaren2_2"/>
    <tableColumn id="21" name="G6"/>
    <tableColumn id="22" name="B6"/>
    <tableColumn id="23" name="Tiefkühl2"/>
    <tableColumn id="24" name="Tiefkühl2_2"/>
    <tableColumn id="25" name="G7"/>
    <tableColumn id="26" name="B7"/>
    <tableColumn id="27" name="Getränke2"/>
    <tableColumn id="28" name="Getränke2_2"/>
    <tableColumn id="29" name="G8"/>
    <tableColumn id="30" name="B8"/>
    <tableColumn id="31" name="Gewürze2"/>
    <tableColumn id="32" name="Gewürze2_2"/>
    <tableColumn id="33" name="G9"/>
    <tableColumn id="34" name="B9"/>
    <tableColumn id="35" name="Haltbares2"/>
    <tableColumn id="36" name="Haltbares2_2"/>
    <tableColumn id="37" name="G10"/>
    <tableColumn id="38" name="B10"/>
    <tableColumn id="39" name="Süßes und salziges"/>
    <tableColumn id="40" name="Süßes und salziges_2"/>
    <tableColumn id="41" name="G11"/>
    <tableColumn id="42" name="B11"/>
    <tableColumn id="43" name="Haushalt2"/>
    <tableColumn id="44" name="Haushalt2_2"/>
    <tableColumn id="45" name="G12"/>
    <tableColumn id="46" name="B12"/>
    <tableColumn id="47" name="Drogerie/Kosmetik"/>
    <tableColumn id="48" name="Drogerie/Kosmetik_2"/>
    <tableColumn id="49" name="G13"/>
    <tableColumn id="50" name="B13"/>
    <tableColumn id="51" name="Sonstiges2"/>
    <tableColumn id="52" name="Sonstiges2_2" totalsRowFunction="sum"/>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
<Relationships xmlns="http://schemas.openxmlformats.org/package/2006/relationships"><Relationship Id="rId1" Type="http://schemas.openxmlformats.org/officeDocument/2006/relationships/table" Target="../tables/table1.xml"/><Relationship Id="rId2" Type="http://schemas.openxmlformats.org/officeDocument/2006/relationships/table" Target="../tables/table2.xml"/><Relationship Id="rId3" Type="http://schemas.openxmlformats.org/officeDocument/2006/relationships/table" Target="../tables/table3.xml"/><Relationship Id="rId4" Type="http://schemas.openxmlformats.org/officeDocument/2006/relationships/table" Target="../tables/table4.xml"/><Relationship Id="rId5" Type="http://schemas.openxmlformats.org/officeDocument/2006/relationships/table" Target="../tables/table5.xml"/><Relationship Id="rId6" Type="http://schemas.openxmlformats.org/officeDocument/2006/relationships/table" Target="../tables/table6.xml"/><Relationship Id="rId7" Type="http://schemas.openxmlformats.org/officeDocument/2006/relationships/table" Target="../tables/table7.xml"/><Relationship Id="rId8" Type="http://schemas.openxmlformats.org/officeDocument/2006/relationships/table" Target="../tables/table8.xml"/><Relationship Id="rId9" Type="http://schemas.openxmlformats.org/officeDocument/2006/relationships/table" Target="../tables/table9.xml"/><Relationship Id="rId10" Type="http://schemas.openxmlformats.org/officeDocument/2006/relationships/table" Target="../tables/table10.xml"/><Relationship Id="rId11" Type="http://schemas.openxmlformats.org/officeDocument/2006/relationships/table" Target="../tables/table11.xml"/><Relationship Id="rId12" Type="http://schemas.openxmlformats.org/officeDocument/2006/relationships/table" Target="../tables/table12.xml"/><Relationship Id="rId13" Type="http://schemas.openxmlformats.org/officeDocument/2006/relationships/table" Target="../tables/table13.xml"/></Relationships>
</file>

<file path=xl/worksheets/_rels/sheet4.xml.rels><?xml version="1.0" encoding="UTF-8" standalone="yes" ?>
<Relationships xmlns="http://schemas.openxmlformats.org/package/2006/relationships"><Relationship Id="rId1" Type="http://schemas.openxmlformats.org/officeDocument/2006/relationships/table" Target="../tables/table14.xml"/><Relationship Id="rId2" Type="http://schemas.openxmlformats.org/officeDocument/2006/relationships/table" Target="../tables/table15.xml"/><Relationship Id="rId3" Type="http://schemas.openxmlformats.org/officeDocument/2006/relationships/table" Target="../tables/table16.xml"/><Relationship Id="rId4" Type="http://schemas.openxmlformats.org/officeDocument/2006/relationships/table" Target="../tables/table17.xml"/><Relationship Id="rId5" Type="http://schemas.openxmlformats.org/officeDocument/2006/relationships/table" Target="../tables/table18.xml"/><Relationship Id="rId6" Type="http://schemas.openxmlformats.org/officeDocument/2006/relationships/table" Target="../tables/table19.xml"/><Relationship Id="rId7" Type="http://schemas.openxmlformats.org/officeDocument/2006/relationships/table" Target="../tables/table20.xml"/><Relationship Id="rId8" Type="http://schemas.openxmlformats.org/officeDocument/2006/relationships/table" Target="../tables/table21.xml"/><Relationship Id="rId9" Type="http://schemas.openxmlformats.org/officeDocument/2006/relationships/table" Target="../tables/table22.xml"/><Relationship Id="rId10" Type="http://schemas.openxmlformats.org/officeDocument/2006/relationships/table" Target="../tables/table23.xml"/><Relationship Id="rId11" Type="http://schemas.openxmlformats.org/officeDocument/2006/relationships/table" Target="../tables/table24.xml"/><Relationship Id="rId12" Type="http://schemas.openxmlformats.org/officeDocument/2006/relationships/table" Target="../tables/table25.xml"/><Relationship Id="rId13" Type="http://schemas.openxmlformats.org/officeDocument/2006/relationships/table" Target="../tables/table26.xml"/></Relationships>
</file>

<file path=xl/worksheets/_rels/sheet5.xml.rels><?xml version="1.0" encoding="UTF-8" standalone="yes" ?>
<Relationships xmlns="http://schemas.openxmlformats.org/package/2006/relationships"><Relationship Id="rId1" Type="http://schemas.openxmlformats.org/officeDocument/2006/relationships/table" Target="../tables/table27.xml"/></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9BBB59"/>
    <pageSetUpPr fitToPage="1"/>
  </sheetPr>
  <dimension ref="A1:Z61"/>
  <sheetViews>
    <sheetView tabSelected="1" view="normal" zoomScale="110" workbookViewId="0">
      <pane ySplit="1" topLeftCell="A2" activePane="bottomLeft" state="frozen"/>
      <selection pane="bottomLeft" activeCell="A5" sqref="A5"/>
    </sheetView>
  </sheetViews>
  <sheetFormatPr baseColWidth="9" defaultColWidth="10.000000" defaultRowHeight="13.45"/>
  <cols>
    <col min="1" max="1" width="17.873874" customWidth="1"/>
    <col min="2" max="2" width="5.108108" customWidth="1"/>
    <col min="3" max="3" width="17.873874" customWidth="1"/>
    <col min="4" max="4" width="5.108108" customWidth="1"/>
    <col min="5" max="5" width="17.873874" customWidth="1"/>
    <col min="6" max="6" width="5.108108" customWidth="1"/>
    <col min="7" max="7" width="17.873874" customWidth="1"/>
    <col min="8" max="8" width="5.108108" customWidth="1"/>
    <col min="9" max="9" width="17.873874" customWidth="1"/>
    <col min="10" max="10" width="5.108108" customWidth="1"/>
    <col min="11" max="11" width="17.873874" customWidth="1"/>
    <col min="12" max="12" width="5.108108" customWidth="1"/>
    <col min="13" max="13" width="17.873874" customWidth="1"/>
    <col min="14" max="14" width="5.108108" customWidth="1"/>
    <col min="15" max="15" width="17.873874" customWidth="1"/>
    <col min="16" max="16" width="5.108108" customWidth="1"/>
    <col min="17" max="17" width="17.873874" customWidth="1"/>
    <col min="18" max="18" width="5.108108" customWidth="1"/>
    <col min="19" max="19" width="17.873874" customWidth="1"/>
    <col min="20" max="20" width="5.108108" customWidth="1"/>
    <col min="21" max="21" width="17.873874" customWidth="1"/>
    <col min="22" max="22" width="5.108108" customWidth="1"/>
    <col min="23" max="23" width="17.873874" customWidth="1"/>
    <col min="24" max="24" width="5.108108" customWidth="1"/>
    <col min="25" max="25" width="17.873874" customWidth="1"/>
    <col min="26" max="26" width="5.108108" customWidth="1"/>
  </cols>
  <sheetData>
    <row r="1" spans="1:26" s="37" customFormat="1" ht="27.20" customHeight="1">
      <c r="A1" s="38" t="s">
        <v>0</v>
      </c>
      <c r="B1" s="39" t="s">
        <v>1</v>
      </c>
      <c r="C1" s="40" t="s">
        <v>2</v>
      </c>
      <c r="D1" s="40" t="s">
        <v>3</v>
      </c>
      <c r="E1" s="41" t="s">
        <v>4</v>
      </c>
      <c r="F1" s="41" t="s">
        <v>5</v>
      </c>
      <c r="G1" s="41" t="s">
        <v>6</v>
      </c>
      <c r="H1" s="41" t="s">
        <v>7</v>
      </c>
      <c r="I1" s="40" t="s">
        <v>8</v>
      </c>
      <c r="J1" s="40" t="s">
        <v>9</v>
      </c>
      <c r="K1" s="40" t="s">
        <v>10</v>
      </c>
      <c r="L1" s="40" t="s">
        <v>11</v>
      </c>
      <c r="M1" s="40" t="s">
        <v>12</v>
      </c>
      <c r="N1" s="40" t="s">
        <v>13</v>
      </c>
      <c r="O1" s="40" t="s">
        <v>14</v>
      </c>
      <c r="P1" s="40" t="s">
        <v>15</v>
      </c>
      <c r="Q1" s="40" t="s">
        <v>16</v>
      </c>
      <c r="R1" s="40" t="s">
        <v>17</v>
      </c>
      <c r="S1" s="40" t="s">
        <v>18</v>
      </c>
      <c r="T1" s="40" t="s">
        <v>19</v>
      </c>
      <c r="U1" s="40" t="s">
        <v>20</v>
      </c>
      <c r="V1" s="41" t="s">
        <v>21</v>
      </c>
      <c r="W1" s="40" t="s">
        <v>22</v>
      </c>
      <c r="X1" s="40" t="s">
        <v>23</v>
      </c>
      <c r="Y1" s="40" t="s">
        <v>24</v>
      </c>
      <c r="Z1" s="42" t="s">
        <v>25</v>
      </c>
    </row>
    <row r="2" spans="1:26">
      <c r="A2" s="43" t="s">
        <v>26</v>
      </c>
      <c r="B2" s="44" t="s">
        <v>27</v>
      </c>
      <c r="C2" s="45" t="s">
        <v>28</v>
      </c>
      <c r="D2" s="44" t="n">
        <v>2</v>
      </c>
      <c r="E2" s="45" t="s">
        <v>29</v>
      </c>
      <c r="F2" s="44" t="s">
        <v>30</v>
      </c>
      <c r="G2" s="45" t="s">
        <v>31</v>
      </c>
      <c r="H2" s="44" t="n">
        <v>10</v>
      </c>
      <c r="I2" s="45" t="s">
        <v>32</v>
      </c>
      <c r="J2" s="44" t="n">
        <v>2</v>
      </c>
      <c r="K2" s="45" t="s">
        <v>33</v>
      </c>
      <c r="L2" s="44" t="n">
        <v>1</v>
      </c>
      <c r="M2" s="45" t="s">
        <v>34</v>
      </c>
      <c r="N2" s="44" t="s">
        <v>35</v>
      </c>
      <c r="O2" s="45" t="s">
        <v>36</v>
      </c>
      <c r="P2" s="44" t="n">
        <v>1</v>
      </c>
      <c r="Q2" s="45" t="s">
        <v>37</v>
      </c>
      <c r="R2" s="44" t="n">
        <v>1</v>
      </c>
      <c r="S2" s="45" t="s">
        <v>38</v>
      </c>
      <c r="T2" s="44" t="n">
        <v>1</v>
      </c>
      <c r="U2" s="45" t="s">
        <v>39</v>
      </c>
      <c r="V2" s="44" t="n">
        <v>1</v>
      </c>
      <c r="W2" s="45" t="s">
        <v>40</v>
      </c>
      <c r="X2" s="44" t="n">
        <v>1</v>
      </c>
      <c r="Y2" s="45" t="s">
        <v>41</v>
      </c>
      <c r="Z2" s="46" t="n">
        <v>4</v>
      </c>
    </row>
    <row r="3" spans="1:26">
      <c r="A3" s="43" t="s">
        <v>42</v>
      </c>
      <c r="B3" s="44" t="s">
        <v>27</v>
      </c>
      <c r="C3" s="45" t="s">
        <v>43</v>
      </c>
      <c r="D3" s="44" t="n">
        <v>1</v>
      </c>
      <c r="E3" s="45" t="s">
        <v>44</v>
      </c>
      <c r="F3" s="44" t="s">
        <v>45</v>
      </c>
      <c r="G3" s="45"/>
      <c r="H3" s="44"/>
      <c r="I3" s="45" t="s">
        <v>46</v>
      </c>
      <c r="J3" s="44" t="n">
        <v>1</v>
      </c>
      <c r="K3" s="45" t="s">
        <v>47</v>
      </c>
      <c r="L3" s="44" t="n">
        <v>1</v>
      </c>
      <c r="M3" s="45" t="s">
        <v>48</v>
      </c>
      <c r="N3" s="44" t="n">
        <v>12</v>
      </c>
      <c r="O3" s="45" t="s">
        <v>49</v>
      </c>
      <c r="P3" s="44" t="n">
        <v>1</v>
      </c>
      <c r="Q3" s="45" t="s">
        <v>50</v>
      </c>
      <c r="R3" s="44" t="n">
        <v>1</v>
      </c>
      <c r="S3" s="45" t="s">
        <v>51</v>
      </c>
      <c r="T3" s="44" t="n">
        <v>1</v>
      </c>
      <c r="U3" s="45" t="s">
        <v>52</v>
      </c>
      <c r="V3" s="44" t="n">
        <v>1</v>
      </c>
      <c r="W3" s="45" t="s">
        <v>53</v>
      </c>
      <c r="X3" s="44" t="n">
        <v>1</v>
      </c>
      <c r="Y3" s="45" t="s">
        <v>54</v>
      </c>
      <c r="Z3" s="46" t="n">
        <v>2</v>
      </c>
    </row>
    <row r="4" spans="1:26">
      <c r="A4" s="43" t="s">
        <v>55</v>
      </c>
      <c r="B4" s="44" t="n">
        <v>5</v>
      </c>
      <c r="C4" s="45"/>
      <c r="D4" s="44"/>
      <c r="E4" s="45" t="s">
        <v>56</v>
      </c>
      <c r="F4" s="44" t="n">
        <v>4</v>
      </c>
      <c r="G4" s="45"/>
      <c r="H4" s="44"/>
      <c r="I4" s="45"/>
      <c r="J4" s="44"/>
      <c r="K4" s="45"/>
      <c r="L4" s="44"/>
      <c r="M4" s="45" t="s">
        <v>57</v>
      </c>
      <c r="N4" s="44" t="n">
        <v>6</v>
      </c>
      <c r="O4" s="45" t="s">
        <v>58</v>
      </c>
      <c r="P4" s="44" t="n">
        <v>1</v>
      </c>
      <c r="Q4" s="45" t="s">
        <v>59</v>
      </c>
      <c r="R4" s="44" t="s">
        <v>60</v>
      </c>
      <c r="S4" s="45"/>
      <c r="T4" s="44"/>
      <c r="U4" s="45" t="s">
        <v>61</v>
      </c>
      <c r="V4" s="44" t="n">
        <v>1</v>
      </c>
      <c r="W4" s="45" t="s">
        <v>62</v>
      </c>
      <c r="X4" s="44" t="n">
        <v>1</v>
      </c>
      <c r="Y4" s="45"/>
      <c r="Z4" s="46"/>
    </row>
    <row r="5" spans="1:26">
      <c r="A5" s="43"/>
      <c r="B5" s="44"/>
      <c r="C5" s="45"/>
      <c r="D5" s="44"/>
      <c r="E5" s="45"/>
      <c r="F5" s="44"/>
      <c r="G5" s="45"/>
      <c r="H5" s="44"/>
      <c r="I5" s="45"/>
      <c r="J5" s="44"/>
      <c r="K5" s="45"/>
      <c r="L5" s="44"/>
      <c r="M5" s="45"/>
      <c r="N5" s="44"/>
      <c r="O5" s="45"/>
      <c r="P5" s="44"/>
      <c r="Q5" s="45" t="s">
        <v>63</v>
      </c>
      <c r="R5" s="44" t="s">
        <v>64</v>
      </c>
      <c r="S5" s="45"/>
      <c r="T5" s="44"/>
      <c r="U5" s="45"/>
      <c r="V5" s="44"/>
      <c r="W5" s="45"/>
      <c r="X5" s="44"/>
      <c r="Y5" s="45"/>
      <c r="Z5" s="46"/>
    </row>
    <row r="6" spans="1:26">
      <c r="A6" s="43"/>
      <c r="B6" s="44"/>
      <c r="C6" s="45"/>
      <c r="D6" s="44"/>
      <c r="E6" s="45"/>
      <c r="F6" s="44"/>
      <c r="G6" s="45"/>
      <c r="H6" s="44"/>
      <c r="I6" s="45"/>
      <c r="J6" s="44"/>
      <c r="K6" s="45"/>
      <c r="L6" s="44"/>
      <c r="M6" s="45"/>
      <c r="N6" s="44"/>
      <c r="O6" s="45"/>
      <c r="P6" s="44"/>
      <c r="Q6" s="45" t="s">
        <v>65</v>
      </c>
      <c r="R6" s="44" t="s">
        <v>66</v>
      </c>
      <c r="S6" s="45"/>
      <c r="T6" s="44"/>
      <c r="U6" s="45"/>
      <c r="V6" s="44"/>
      <c r="W6" s="45"/>
      <c r="X6" s="44"/>
      <c r="Y6" s="45"/>
      <c r="Z6" s="46"/>
    </row>
    <row r="7" spans="1:26">
      <c r="A7" s="43"/>
      <c r="B7" s="44"/>
      <c r="C7" s="45"/>
      <c r="D7" s="44"/>
      <c r="E7" s="45"/>
      <c r="F7" s="44"/>
      <c r="G7" s="45"/>
      <c r="H7" s="44"/>
      <c r="I7" s="45"/>
      <c r="J7" s="44"/>
      <c r="K7" s="45"/>
      <c r="L7" s="44"/>
      <c r="M7" s="45"/>
      <c r="N7" s="44"/>
      <c r="O7" s="45"/>
      <c r="P7" s="44"/>
      <c r="Q7" s="45"/>
      <c r="R7" s="44"/>
      <c r="S7" s="45"/>
      <c r="T7" s="44"/>
      <c r="U7" s="45"/>
      <c r="V7" s="44"/>
      <c r="W7" s="45"/>
      <c r="X7" s="44"/>
      <c r="Y7" s="45"/>
      <c r="Z7" s="46"/>
    </row>
    <row r="8" spans="1:26">
      <c r="A8" s="43"/>
      <c r="B8" s="44"/>
      <c r="C8" s="45"/>
      <c r="D8" s="44"/>
      <c r="E8" s="45"/>
      <c r="F8" s="44"/>
      <c r="G8" s="45"/>
      <c r="H8" s="44"/>
      <c r="I8" s="45"/>
      <c r="J8" s="44"/>
      <c r="K8" s="45"/>
      <c r="L8" s="44"/>
      <c r="M8" s="45"/>
      <c r="N8" s="44"/>
      <c r="O8" s="45"/>
      <c r="P8" s="44"/>
      <c r="Q8" s="45"/>
      <c r="R8" s="44"/>
      <c r="S8" s="45"/>
      <c r="T8" s="44"/>
      <c r="U8" s="45"/>
      <c r="V8" s="44"/>
      <c r="W8" s="45"/>
      <c r="X8" s="44"/>
      <c r="Y8" s="45"/>
      <c r="Z8" s="46"/>
    </row>
    <row r="9" spans="1:26">
      <c r="A9" s="43"/>
      <c r="B9" s="44"/>
      <c r="C9" s="45"/>
      <c r="D9" s="44"/>
      <c r="E9" s="45"/>
      <c r="F9" s="44"/>
      <c r="G9" s="45"/>
      <c r="H9" s="44"/>
      <c r="I9" s="45"/>
      <c r="J9" s="44"/>
      <c r="K9" s="45"/>
      <c r="L9" s="44"/>
      <c r="M9" s="45"/>
      <c r="N9" s="44"/>
      <c r="O9" s="45"/>
      <c r="P9" s="44"/>
      <c r="Q9" s="45"/>
      <c r="R9" s="44"/>
      <c r="S9" s="45"/>
      <c r="T9" s="44"/>
      <c r="U9" s="45"/>
      <c r="V9" s="44"/>
      <c r="W9" s="45"/>
      <c r="X9" s="44"/>
      <c r="Y9" s="45"/>
      <c r="Z9" s="46"/>
    </row>
    <row r="10" spans="1:26">
      <c r="A10" s="43"/>
      <c r="B10" s="44"/>
      <c r="C10" s="45"/>
      <c r="D10" s="44"/>
      <c r="E10" s="45"/>
      <c r="F10" s="44"/>
      <c r="G10" s="45"/>
      <c r="H10" s="44"/>
      <c r="I10" s="45"/>
      <c r="J10" s="44"/>
      <c r="K10" s="45"/>
      <c r="L10" s="44"/>
      <c r="M10" s="45"/>
      <c r="N10" s="44"/>
      <c r="O10" s="45"/>
      <c r="P10" s="44"/>
      <c r="Q10" s="45"/>
      <c r="R10" s="44"/>
      <c r="S10" s="45"/>
      <c r="T10" s="44"/>
      <c r="U10" s="45"/>
      <c r="V10" s="44"/>
      <c r="W10" s="45"/>
      <c r="X10" s="44"/>
      <c r="Y10" s="45"/>
      <c r="Z10" s="46"/>
    </row>
    <row r="11" spans="1:26">
      <c r="A11" s="43"/>
      <c r="B11" s="44"/>
      <c r="C11" s="45"/>
      <c r="D11" s="44"/>
      <c r="E11" s="45"/>
      <c r="F11" s="44"/>
      <c r="G11" s="45"/>
      <c r="H11" s="44"/>
      <c r="I11" s="45"/>
      <c r="J11" s="44"/>
      <c r="K11" s="45"/>
      <c r="L11" s="44"/>
      <c r="M11" s="45"/>
      <c r="N11" s="44"/>
      <c r="O11" s="45"/>
      <c r="P11" s="44"/>
      <c r="Q11" s="45"/>
      <c r="R11" s="44"/>
      <c r="S11" s="45"/>
      <c r="T11" s="44"/>
      <c r="U11" s="45"/>
      <c r="V11" s="44"/>
      <c r="W11" s="45"/>
      <c r="X11" s="44"/>
      <c r="Y11" s="45"/>
      <c r="Z11" s="46"/>
    </row>
    <row r="12" spans="1:26">
      <c r="A12" s="43"/>
      <c r="B12" s="44"/>
      <c r="C12" s="45"/>
      <c r="D12" s="44"/>
      <c r="E12" s="45"/>
      <c r="F12" s="44"/>
      <c r="G12" s="45"/>
      <c r="H12" s="44"/>
      <c r="I12" s="45"/>
      <c r="J12" s="44"/>
      <c r="K12" s="45"/>
      <c r="L12" s="44"/>
      <c r="M12" s="45"/>
      <c r="N12" s="44"/>
      <c r="O12" s="45"/>
      <c r="P12" s="44"/>
      <c r="Q12" s="45"/>
      <c r="R12" s="44"/>
      <c r="S12" s="45"/>
      <c r="T12" s="44"/>
      <c r="U12" s="45"/>
      <c r="V12" s="44"/>
      <c r="W12" s="45"/>
      <c r="X12" s="44"/>
      <c r="Y12" s="45"/>
      <c r="Z12" s="46"/>
    </row>
    <row r="13" spans="1:26">
      <c r="A13" s="43"/>
      <c r="B13" s="44"/>
      <c r="C13" s="45"/>
      <c r="D13" s="44"/>
      <c r="E13" s="45"/>
      <c r="F13" s="44"/>
      <c r="G13" s="45"/>
      <c r="H13" s="44"/>
      <c r="I13" s="45"/>
      <c r="J13" s="44"/>
      <c r="K13" s="45"/>
      <c r="L13" s="44"/>
      <c r="M13" s="45"/>
      <c r="N13" s="44"/>
      <c r="O13" s="45"/>
      <c r="P13" s="44"/>
      <c r="Q13" s="45"/>
      <c r="R13" s="44"/>
      <c r="S13" s="45"/>
      <c r="T13" s="44"/>
      <c r="U13" s="45"/>
      <c r="V13" s="44"/>
      <c r="W13" s="45"/>
      <c r="X13" s="44"/>
      <c r="Y13" s="45"/>
      <c r="Z13" s="46"/>
    </row>
    <row r="14" spans="1:26">
      <c r="A14" s="43"/>
      <c r="B14" s="44"/>
      <c r="C14" s="45"/>
      <c r="D14" s="44"/>
      <c r="E14" s="45"/>
      <c r="F14" s="44"/>
      <c r="G14" s="45"/>
      <c r="H14" s="44"/>
      <c r="I14" s="45"/>
      <c r="J14" s="44"/>
      <c r="K14" s="45"/>
      <c r="L14" s="44"/>
      <c r="M14" s="45"/>
      <c r="N14" s="44"/>
      <c r="O14" s="45"/>
      <c r="P14" s="44"/>
      <c r="Q14" s="45"/>
      <c r="R14" s="44"/>
      <c r="S14" s="45"/>
      <c r="T14" s="44"/>
      <c r="U14" s="45"/>
      <c r="V14" s="44"/>
      <c r="W14" s="45"/>
      <c r="X14" s="44"/>
      <c r="Y14" s="45"/>
      <c r="Z14" s="46"/>
    </row>
    <row r="15" spans="1:26">
      <c r="A15" s="43"/>
      <c r="B15" s="44"/>
      <c r="C15" s="45"/>
      <c r="D15" s="44"/>
      <c r="E15" s="45"/>
      <c r="F15" s="44"/>
      <c r="G15" s="45"/>
      <c r="H15" s="44"/>
      <c r="I15" s="45"/>
      <c r="J15" s="44"/>
      <c r="K15" s="45"/>
      <c r="L15" s="44"/>
      <c r="M15" s="45"/>
      <c r="N15" s="44"/>
      <c r="O15" s="45"/>
      <c r="P15" s="44"/>
      <c r="Q15" s="45"/>
      <c r="R15" s="44"/>
      <c r="S15" s="45"/>
      <c r="T15" s="44"/>
      <c r="U15" s="45"/>
      <c r="V15" s="44"/>
      <c r="W15" s="45"/>
      <c r="X15" s="44"/>
      <c r="Y15" s="45"/>
      <c r="Z15" s="46"/>
    </row>
    <row r="16" spans="1:26">
      <c r="A16" s="43"/>
      <c r="B16" s="44"/>
      <c r="C16" s="45"/>
      <c r="D16" s="44"/>
      <c r="E16" s="45"/>
      <c r="F16" s="44"/>
      <c r="G16" s="45"/>
      <c r="H16" s="44"/>
      <c r="I16" s="45"/>
      <c r="J16" s="44"/>
      <c r="K16" s="45"/>
      <c r="L16" s="44"/>
      <c r="M16" s="45"/>
      <c r="N16" s="44"/>
      <c r="O16" s="45"/>
      <c r="P16" s="44"/>
      <c r="Q16" s="45"/>
      <c r="R16" s="44"/>
      <c r="S16" s="45"/>
      <c r="T16" s="44"/>
      <c r="U16" s="45"/>
      <c r="V16" s="44"/>
      <c r="W16" s="45"/>
      <c r="X16" s="44"/>
      <c r="Y16" s="45"/>
      <c r="Z16" s="46"/>
    </row>
    <row r="17" spans="1:26">
      <c r="A17" s="43"/>
      <c r="B17" s="44"/>
      <c r="C17" s="45"/>
      <c r="D17" s="44"/>
      <c r="E17" s="45"/>
      <c r="F17" s="44"/>
      <c r="G17" s="45"/>
      <c r="H17" s="44"/>
      <c r="I17" s="45"/>
      <c r="J17" s="44"/>
      <c r="K17" s="45"/>
      <c r="L17" s="44"/>
      <c r="M17" s="45"/>
      <c r="N17" s="44"/>
      <c r="O17" s="45"/>
      <c r="P17" s="44"/>
      <c r="Q17" s="45"/>
      <c r="R17" s="44"/>
      <c r="S17" s="45"/>
      <c r="T17" s="44"/>
      <c r="U17" s="45"/>
      <c r="V17" s="44"/>
      <c r="W17" s="45"/>
      <c r="X17" s="44"/>
      <c r="Y17" s="45"/>
      <c r="Z17" s="46"/>
    </row>
    <row r="18" spans="1:26">
      <c r="A18" s="43"/>
      <c r="B18" s="44"/>
      <c r="C18" s="45"/>
      <c r="D18" s="44"/>
      <c r="E18" s="45"/>
      <c r="F18" s="44"/>
      <c r="G18" s="45"/>
      <c r="H18" s="44"/>
      <c r="I18" s="45"/>
      <c r="J18" s="44"/>
      <c r="K18" s="45"/>
      <c r="L18" s="44"/>
      <c r="M18" s="45"/>
      <c r="N18" s="44"/>
      <c r="O18" s="45"/>
      <c r="P18" s="44"/>
      <c r="Q18" s="45"/>
      <c r="R18" s="44"/>
      <c r="S18" s="45"/>
      <c r="T18" s="44"/>
      <c r="U18" s="45"/>
      <c r="V18" s="44"/>
      <c r="W18" s="45"/>
      <c r="X18" s="44"/>
      <c r="Y18" s="45"/>
      <c r="Z18" s="46"/>
    </row>
    <row r="19" spans="1:26">
      <c r="A19" s="43"/>
      <c r="B19" s="44"/>
      <c r="C19" s="45"/>
      <c r="D19" s="44"/>
      <c r="E19" s="45"/>
      <c r="F19" s="44"/>
      <c r="G19" s="45"/>
      <c r="H19" s="44"/>
      <c r="I19" s="45"/>
      <c r="J19" s="44"/>
      <c r="K19" s="45"/>
      <c r="L19" s="44"/>
      <c r="M19" s="45"/>
      <c r="N19" s="44"/>
      <c r="O19" s="45"/>
      <c r="P19" s="44"/>
      <c r="Q19" s="45"/>
      <c r="R19" s="44"/>
      <c r="S19" s="45"/>
      <c r="T19" s="44"/>
      <c r="U19" s="45"/>
      <c r="V19" s="44"/>
      <c r="W19" s="45"/>
      <c r="X19" s="44"/>
      <c r="Y19" s="45"/>
      <c r="Z19" s="46"/>
    </row>
    <row r="20" spans="1:26">
      <c r="A20" s="43"/>
      <c r="B20" s="44"/>
      <c r="C20" s="45"/>
      <c r="D20" s="44"/>
      <c r="E20" s="45"/>
      <c r="F20" s="44"/>
      <c r="G20" s="45"/>
      <c r="H20" s="44"/>
      <c r="I20" s="45"/>
      <c r="J20" s="44"/>
      <c r="K20" s="45"/>
      <c r="L20" s="44"/>
      <c r="M20" s="45"/>
      <c r="N20" s="44"/>
      <c r="O20" s="45"/>
      <c r="P20" s="44"/>
      <c r="Q20" s="45"/>
      <c r="R20" s="44"/>
      <c r="S20" s="45"/>
      <c r="T20" s="44"/>
      <c r="U20" s="45"/>
      <c r="V20" s="44"/>
      <c r="W20" s="45"/>
      <c r="X20" s="44"/>
      <c r="Y20" s="45"/>
      <c r="Z20" s="46"/>
    </row>
    <row r="21" spans="1:26">
      <c r="A21" s="43"/>
      <c r="B21" s="44"/>
      <c r="C21" s="45"/>
      <c r="D21" s="44"/>
      <c r="E21" s="45"/>
      <c r="F21" s="44"/>
      <c r="G21" s="45"/>
      <c r="H21" s="44"/>
      <c r="I21" s="45"/>
      <c r="J21" s="44"/>
      <c r="K21" s="45"/>
      <c r="L21" s="44"/>
      <c r="M21" s="45"/>
      <c r="N21" s="44"/>
      <c r="O21" s="45"/>
      <c r="P21" s="44"/>
      <c r="Q21" s="45"/>
      <c r="R21" s="44"/>
      <c r="S21" s="45"/>
      <c r="T21" s="44"/>
      <c r="U21" s="45"/>
      <c r="V21" s="44"/>
      <c r="W21" s="45"/>
      <c r="X21" s="44"/>
      <c r="Y21" s="45"/>
      <c r="Z21" s="46"/>
    </row>
    <row r="22" spans="1:26">
      <c r="A22" s="43"/>
      <c r="B22" s="44"/>
      <c r="C22" s="45"/>
      <c r="D22" s="44"/>
      <c r="E22" s="45"/>
      <c r="F22" s="44"/>
      <c r="G22" s="45"/>
      <c r="H22" s="44"/>
      <c r="I22" s="45"/>
      <c r="J22" s="44"/>
      <c r="K22" s="45"/>
      <c r="L22" s="44"/>
      <c r="M22" s="45"/>
      <c r="N22" s="44"/>
      <c r="O22" s="45"/>
      <c r="P22" s="44"/>
      <c r="Q22" s="45"/>
      <c r="R22" s="44"/>
      <c r="S22" s="45"/>
      <c r="T22" s="44"/>
      <c r="U22" s="45"/>
      <c r="V22" s="44"/>
      <c r="W22" s="45"/>
      <c r="X22" s="44"/>
      <c r="Y22" s="45"/>
      <c r="Z22" s="46"/>
    </row>
    <row r="23" spans="1:26">
      <c r="A23" s="43"/>
      <c r="B23" s="44"/>
      <c r="C23" s="45"/>
      <c r="D23" s="44"/>
      <c r="E23" s="45"/>
      <c r="F23" s="44"/>
      <c r="G23" s="45"/>
      <c r="H23" s="44"/>
      <c r="I23" s="45"/>
      <c r="J23" s="44"/>
      <c r="K23" s="45"/>
      <c r="L23" s="44"/>
      <c r="M23" s="45"/>
      <c r="N23" s="44"/>
      <c r="O23" s="45"/>
      <c r="P23" s="44"/>
      <c r="Q23" s="45"/>
      <c r="R23" s="44"/>
      <c r="S23" s="45"/>
      <c r="T23" s="44"/>
      <c r="U23" s="45"/>
      <c r="V23" s="44"/>
      <c r="W23" s="45"/>
      <c r="X23" s="44"/>
      <c r="Y23" s="45"/>
      <c r="Z23" s="46"/>
    </row>
    <row r="24" spans="1:26">
      <c r="A24" s="43"/>
      <c r="B24" s="44"/>
      <c r="C24" s="45"/>
      <c r="D24" s="44"/>
      <c r="E24" s="45"/>
      <c r="F24" s="44"/>
      <c r="G24" s="45"/>
      <c r="H24" s="44"/>
      <c r="I24" s="45"/>
      <c r="J24" s="44"/>
      <c r="K24" s="45"/>
      <c r="L24" s="44"/>
      <c r="M24" s="45"/>
      <c r="N24" s="44"/>
      <c r="O24" s="45"/>
      <c r="P24" s="44"/>
      <c r="Q24" s="45"/>
      <c r="R24" s="44"/>
      <c r="S24" s="45"/>
      <c r="T24" s="44"/>
      <c r="U24" s="45"/>
      <c r="V24" s="44"/>
      <c r="W24" s="45"/>
      <c r="X24" s="44"/>
      <c r="Y24" s="45"/>
      <c r="Z24" s="46"/>
    </row>
    <row r="25" spans="1:26">
      <c r="A25" s="43"/>
      <c r="B25" s="44"/>
      <c r="C25" s="45"/>
      <c r="D25" s="44"/>
      <c r="E25" s="45"/>
      <c r="F25" s="44"/>
      <c r="G25" s="45"/>
      <c r="H25" s="44"/>
      <c r="I25" s="45"/>
      <c r="J25" s="44"/>
      <c r="K25" s="45"/>
      <c r="L25" s="44"/>
      <c r="M25" s="45"/>
      <c r="N25" s="44"/>
      <c r="O25" s="45"/>
      <c r="P25" s="44"/>
      <c r="Q25" s="45"/>
      <c r="R25" s="44"/>
      <c r="S25" s="45"/>
      <c r="T25" s="44"/>
      <c r="U25" s="45"/>
      <c r="V25" s="44"/>
      <c r="W25" s="45"/>
      <c r="X25" s="44"/>
      <c r="Y25" s="45"/>
      <c r="Z25" s="46"/>
    </row>
    <row r="26" spans="1:26">
      <c r="A26" s="43"/>
      <c r="B26" s="44"/>
      <c r="C26" s="45"/>
      <c r="D26" s="44"/>
      <c r="E26" s="45"/>
      <c r="F26" s="44"/>
      <c r="G26" s="45"/>
      <c r="H26" s="44"/>
      <c r="I26" s="45"/>
      <c r="J26" s="44"/>
      <c r="K26" s="45"/>
      <c r="L26" s="44"/>
      <c r="M26" s="45"/>
      <c r="N26" s="44"/>
      <c r="O26" s="45"/>
      <c r="P26" s="44"/>
      <c r="Q26" s="45"/>
      <c r="R26" s="44"/>
      <c r="S26" s="45"/>
      <c r="T26" s="44"/>
      <c r="U26" s="45"/>
      <c r="V26" s="44"/>
      <c r="W26" s="45"/>
      <c r="X26" s="44"/>
      <c r="Y26" s="45"/>
      <c r="Z26" s="46"/>
    </row>
    <row r="27" spans="1:26">
      <c r="A27" s="43"/>
      <c r="B27" s="44"/>
      <c r="C27" s="45"/>
      <c r="D27" s="44"/>
      <c r="E27" s="45"/>
      <c r="F27" s="44"/>
      <c r="G27" s="45"/>
      <c r="H27" s="44"/>
      <c r="I27" s="45"/>
      <c r="J27" s="44"/>
      <c r="K27" s="45"/>
      <c r="L27" s="44"/>
      <c r="M27" s="45"/>
      <c r="N27" s="44"/>
      <c r="O27" s="45"/>
      <c r="P27" s="44"/>
      <c r="Q27" s="45"/>
      <c r="R27" s="44"/>
      <c r="S27" s="45"/>
      <c r="T27" s="44"/>
      <c r="U27" s="45"/>
      <c r="V27" s="44"/>
      <c r="W27" s="45"/>
      <c r="X27" s="44"/>
      <c r="Y27" s="45"/>
      <c r="Z27" s="46"/>
    </row>
    <row r="28" spans="1:26">
      <c r="A28" s="43"/>
      <c r="B28" s="44"/>
      <c r="C28" s="45"/>
      <c r="D28" s="44"/>
      <c r="E28" s="45"/>
      <c r="F28" s="44"/>
      <c r="G28" s="45"/>
      <c r="H28" s="44"/>
      <c r="I28" s="45"/>
      <c r="J28" s="44"/>
      <c r="K28" s="45"/>
      <c r="L28" s="44"/>
      <c r="M28" s="45"/>
      <c r="N28" s="44"/>
      <c r="O28" s="45"/>
      <c r="P28" s="44"/>
      <c r="Q28" s="45"/>
      <c r="R28" s="44"/>
      <c r="S28" s="45"/>
      <c r="T28" s="44"/>
      <c r="U28" s="45"/>
      <c r="V28" s="44"/>
      <c r="W28" s="45"/>
      <c r="X28" s="44"/>
      <c r="Y28" s="45"/>
      <c r="Z28" s="46"/>
    </row>
    <row r="29" spans="1:26">
      <c r="A29" s="43"/>
      <c r="B29" s="44"/>
      <c r="C29" s="45"/>
      <c r="D29" s="44"/>
      <c r="E29" s="45"/>
      <c r="F29" s="44"/>
      <c r="G29" s="45"/>
      <c r="H29" s="44"/>
      <c r="I29" s="45"/>
      <c r="J29" s="44"/>
      <c r="K29" s="45"/>
      <c r="L29" s="44"/>
      <c r="M29" s="45"/>
      <c r="N29" s="44"/>
      <c r="O29" s="45"/>
      <c r="P29" s="44"/>
      <c r="Q29" s="45"/>
      <c r="R29" s="44"/>
      <c r="S29" s="45"/>
      <c r="T29" s="44"/>
      <c r="U29" s="45"/>
      <c r="V29" s="44"/>
      <c r="W29" s="45"/>
      <c r="X29" s="44"/>
      <c r="Y29" s="45"/>
      <c r="Z29" s="46"/>
    </row>
    <row r="30" spans="1:26">
      <c r="A30" s="43"/>
      <c r="B30" s="44"/>
      <c r="C30" s="45"/>
      <c r="D30" s="44"/>
      <c r="E30" s="45"/>
      <c r="F30" s="44"/>
      <c r="G30" s="45"/>
      <c r="H30" s="44"/>
      <c r="I30" s="45"/>
      <c r="J30" s="44"/>
      <c r="K30" s="45"/>
      <c r="L30" s="44"/>
      <c r="M30" s="45"/>
      <c r="N30" s="44"/>
      <c r="O30" s="45"/>
      <c r="P30" s="44"/>
      <c r="Q30" s="45"/>
      <c r="R30" s="44"/>
      <c r="S30" s="45"/>
      <c r="T30" s="44"/>
      <c r="U30" s="45"/>
      <c r="V30" s="44"/>
      <c r="W30" s="45"/>
      <c r="X30" s="44"/>
      <c r="Y30" s="45"/>
      <c r="Z30" s="46"/>
    </row>
    <row r="31" spans="1:26">
      <c r="A31" s="43"/>
      <c r="B31" s="44"/>
      <c r="C31" s="45"/>
      <c r="D31" s="44"/>
      <c r="E31" s="45"/>
      <c r="F31" s="44"/>
      <c r="G31" s="45"/>
      <c r="H31" s="44"/>
      <c r="I31" s="45"/>
      <c r="J31" s="44"/>
      <c r="K31" s="45"/>
      <c r="L31" s="44"/>
      <c r="M31" s="45"/>
      <c r="N31" s="44"/>
      <c r="O31" s="45"/>
      <c r="P31" s="44"/>
      <c r="Q31" s="45"/>
      <c r="R31" s="44"/>
      <c r="S31" s="45"/>
      <c r="T31" s="44"/>
      <c r="U31" s="45"/>
      <c r="V31" s="44"/>
      <c r="W31" s="45"/>
      <c r="X31" s="44"/>
      <c r="Y31" s="45"/>
      <c r="Z31" s="46"/>
    </row>
    <row r="32" spans="1:26">
      <c r="A32" s="43"/>
      <c r="B32" s="44"/>
      <c r="C32" s="45"/>
      <c r="D32" s="44"/>
      <c r="E32" s="45"/>
      <c r="F32" s="44"/>
      <c r="G32" s="45"/>
      <c r="H32" s="44"/>
      <c r="I32" s="45"/>
      <c r="J32" s="44"/>
      <c r="K32" s="45"/>
      <c r="L32" s="44"/>
      <c r="M32" s="45"/>
      <c r="N32" s="44"/>
      <c r="O32" s="45"/>
      <c r="P32" s="44"/>
      <c r="Q32" s="45"/>
      <c r="R32" s="44"/>
      <c r="S32" s="45"/>
      <c r="T32" s="44"/>
      <c r="U32" s="45"/>
      <c r="V32" s="44"/>
      <c r="W32" s="45"/>
      <c r="X32" s="44"/>
      <c r="Y32" s="45"/>
      <c r="Z32" s="46"/>
    </row>
    <row r="33" spans="1:26">
      <c r="A33" s="43"/>
      <c r="B33" s="44"/>
      <c r="C33" s="45"/>
      <c r="D33" s="44"/>
      <c r="E33" s="45"/>
      <c r="F33" s="44"/>
      <c r="G33" s="45"/>
      <c r="H33" s="44"/>
      <c r="I33" s="45"/>
      <c r="J33" s="44"/>
      <c r="K33" s="45"/>
      <c r="L33" s="44"/>
      <c r="M33" s="45"/>
      <c r="N33" s="44"/>
      <c r="O33" s="45"/>
      <c r="P33" s="44"/>
      <c r="Q33" s="45"/>
      <c r="R33" s="44"/>
      <c r="S33" s="45"/>
      <c r="T33" s="44"/>
      <c r="U33" s="45"/>
      <c r="V33" s="44"/>
      <c r="W33" s="45"/>
      <c r="X33" s="44"/>
      <c r="Y33" s="45"/>
      <c r="Z33" s="46"/>
    </row>
    <row r="34" spans="1:26">
      <c r="A34" s="43"/>
      <c r="B34" s="44"/>
      <c r="C34" s="45"/>
      <c r="D34" s="44"/>
      <c r="E34" s="45"/>
      <c r="F34" s="44"/>
      <c r="G34" s="45"/>
      <c r="H34" s="44"/>
      <c r="I34" s="45"/>
      <c r="J34" s="44"/>
      <c r="K34" s="45"/>
      <c r="L34" s="44"/>
      <c r="M34" s="45"/>
      <c r="N34" s="44"/>
      <c r="O34" s="45"/>
      <c r="P34" s="44"/>
      <c r="Q34" s="45"/>
      <c r="R34" s="44"/>
      <c r="S34" s="45"/>
      <c r="T34" s="44"/>
      <c r="U34" s="45"/>
      <c r="V34" s="44"/>
      <c r="W34" s="45"/>
      <c r="X34" s="44"/>
      <c r="Y34" s="45"/>
      <c r="Z34" s="46"/>
    </row>
    <row r="35" spans="1:26">
      <c r="A35" s="43"/>
      <c r="B35" s="44"/>
      <c r="C35" s="45"/>
      <c r="D35" s="44"/>
      <c r="E35" s="45"/>
      <c r="F35" s="44"/>
      <c r="G35" s="45"/>
      <c r="H35" s="44"/>
      <c r="I35" s="45"/>
      <c r="J35" s="44"/>
      <c r="K35" s="45"/>
      <c r="L35" s="44"/>
      <c r="M35" s="45"/>
      <c r="N35" s="44"/>
      <c r="O35" s="45"/>
      <c r="P35" s="44"/>
      <c r="Q35" s="45"/>
      <c r="R35" s="44"/>
      <c r="S35" s="45"/>
      <c r="T35" s="44"/>
      <c r="U35" s="45"/>
      <c r="V35" s="44"/>
      <c r="W35" s="45"/>
      <c r="X35" s="44"/>
      <c r="Y35" s="45"/>
      <c r="Z35" s="46"/>
    </row>
    <row r="36" spans="1:26">
      <c r="A36" s="43"/>
      <c r="B36" s="44"/>
      <c r="C36" s="45"/>
      <c r="D36" s="44"/>
      <c r="E36" s="45"/>
      <c r="F36" s="44"/>
      <c r="G36" s="45"/>
      <c r="H36" s="44"/>
      <c r="I36" s="45"/>
      <c r="J36" s="44"/>
      <c r="K36" s="45"/>
      <c r="L36" s="44"/>
      <c r="M36" s="45"/>
      <c r="N36" s="44"/>
      <c r="O36" s="45"/>
      <c r="P36" s="44"/>
      <c r="Q36" s="45"/>
      <c r="R36" s="44"/>
      <c r="S36" s="45"/>
      <c r="T36" s="44"/>
      <c r="U36" s="45"/>
      <c r="V36" s="44"/>
      <c r="W36" s="45"/>
      <c r="X36" s="44"/>
      <c r="Y36" s="45"/>
      <c r="Z36" s="46"/>
    </row>
    <row r="37" spans="1:26">
      <c r="A37" s="43"/>
      <c r="B37" s="44"/>
      <c r="C37" s="45"/>
      <c r="D37" s="44"/>
      <c r="E37" s="45"/>
      <c r="F37" s="44"/>
      <c r="G37" s="45"/>
      <c r="H37" s="44"/>
      <c r="I37" s="45"/>
      <c r="J37" s="44"/>
      <c r="K37" s="45"/>
      <c r="L37" s="44"/>
      <c r="M37" s="45"/>
      <c r="N37" s="44"/>
      <c r="O37" s="45"/>
      <c r="P37" s="44"/>
      <c r="Q37" s="45"/>
      <c r="R37" s="44"/>
      <c r="S37" s="45"/>
      <c r="T37" s="44"/>
      <c r="U37" s="45"/>
      <c r="V37" s="44"/>
      <c r="W37" s="45"/>
      <c r="X37" s="44"/>
      <c r="Y37" s="45"/>
      <c r="Z37" s="46"/>
    </row>
    <row r="38" spans="1:26">
      <c r="A38" s="43"/>
      <c r="B38" s="44"/>
      <c r="C38" s="45"/>
      <c r="D38" s="44"/>
      <c r="E38" s="45"/>
      <c r="F38" s="44"/>
      <c r="G38" s="45"/>
      <c r="H38" s="44"/>
      <c r="I38" s="45"/>
      <c r="J38" s="44"/>
      <c r="K38" s="45"/>
      <c r="L38" s="44"/>
      <c r="M38" s="45"/>
      <c r="N38" s="44"/>
      <c r="O38" s="45"/>
      <c r="P38" s="44"/>
      <c r="Q38" s="45"/>
      <c r="R38" s="44"/>
      <c r="S38" s="45"/>
      <c r="T38" s="44"/>
      <c r="U38" s="45"/>
      <c r="V38" s="44"/>
      <c r="W38" s="45"/>
      <c r="X38" s="44"/>
      <c r="Y38" s="45"/>
      <c r="Z38" s="46"/>
    </row>
    <row r="39" spans="1:26">
      <c r="A39" s="43"/>
      <c r="B39" s="44"/>
      <c r="C39" s="45"/>
      <c r="D39" s="44"/>
      <c r="E39" s="45"/>
      <c r="F39" s="44"/>
      <c r="G39" s="45"/>
      <c r="H39" s="44"/>
      <c r="I39" s="45"/>
      <c r="J39" s="44"/>
      <c r="K39" s="45"/>
      <c r="L39" s="44"/>
      <c r="M39" s="45"/>
      <c r="N39" s="44"/>
      <c r="O39" s="45"/>
      <c r="P39" s="44"/>
      <c r="Q39" s="45"/>
      <c r="R39" s="44"/>
      <c r="S39" s="45"/>
      <c r="T39" s="44"/>
      <c r="U39" s="45"/>
      <c r="V39" s="44"/>
      <c r="W39" s="45"/>
      <c r="X39" s="44"/>
      <c r="Y39" s="45"/>
      <c r="Z39" s="46"/>
    </row>
    <row r="40" spans="1:26">
      <c r="A40" s="43"/>
      <c r="B40" s="44"/>
      <c r="C40" s="45"/>
      <c r="D40" s="44"/>
      <c r="E40" s="45"/>
      <c r="F40" s="44"/>
      <c r="G40" s="45"/>
      <c r="H40" s="44"/>
      <c r="I40" s="45"/>
      <c r="J40" s="44"/>
      <c r="K40" s="45"/>
      <c r="L40" s="44"/>
      <c r="M40" s="45"/>
      <c r="N40" s="44"/>
      <c r="O40" s="45"/>
      <c r="P40" s="44"/>
      <c r="Q40" s="45"/>
      <c r="R40" s="44"/>
      <c r="S40" s="45"/>
      <c r="T40" s="44"/>
      <c r="U40" s="45"/>
      <c r="V40" s="44"/>
      <c r="W40" s="45"/>
      <c r="X40" s="44"/>
      <c r="Y40" s="45"/>
      <c r="Z40" s="46"/>
    </row>
    <row r="41" spans="1:26">
      <c r="A41" s="43"/>
      <c r="B41" s="44"/>
      <c r="C41" s="45"/>
      <c r="D41" s="44"/>
      <c r="E41" s="45"/>
      <c r="F41" s="44"/>
      <c r="G41" s="45"/>
      <c r="H41" s="44"/>
      <c r="I41" s="45"/>
      <c r="J41" s="44"/>
      <c r="K41" s="45"/>
      <c r="L41" s="44"/>
      <c r="M41" s="45"/>
      <c r="N41" s="44"/>
      <c r="O41" s="45"/>
      <c r="P41" s="44"/>
      <c r="Q41" s="45"/>
      <c r="R41" s="44"/>
      <c r="S41" s="45"/>
      <c r="T41" s="44"/>
      <c r="U41" s="45"/>
      <c r="V41" s="44"/>
      <c r="W41" s="45"/>
      <c r="X41" s="44"/>
      <c r="Y41" s="45"/>
      <c r="Z41" s="46"/>
    </row>
    <row r="42" spans="1:26">
      <c r="A42" s="43"/>
      <c r="B42" s="44"/>
      <c r="C42" s="45"/>
      <c r="D42" s="44"/>
      <c r="E42" s="45"/>
      <c r="F42" s="44"/>
      <c r="G42" s="45"/>
      <c r="H42" s="44"/>
      <c r="I42" s="45"/>
      <c r="J42" s="44"/>
      <c r="K42" s="45"/>
      <c r="L42" s="44"/>
      <c r="M42" s="45"/>
      <c r="N42" s="44"/>
      <c r="O42" s="45"/>
      <c r="P42" s="44"/>
      <c r="Q42" s="45"/>
      <c r="R42" s="44"/>
      <c r="S42" s="45"/>
      <c r="T42" s="44"/>
      <c r="U42" s="45"/>
      <c r="V42" s="44"/>
      <c r="W42" s="45"/>
      <c r="X42" s="44"/>
      <c r="Y42" s="45"/>
      <c r="Z42" s="46"/>
    </row>
    <row r="43" spans="1:26">
      <c r="A43" s="43"/>
      <c r="B43" s="44"/>
      <c r="C43" s="45"/>
      <c r="D43" s="44"/>
      <c r="E43" s="45"/>
      <c r="F43" s="44"/>
      <c r="G43" s="45"/>
      <c r="H43" s="44"/>
      <c r="I43" s="45"/>
      <c r="J43" s="44"/>
      <c r="K43" s="45"/>
      <c r="L43" s="44"/>
      <c r="M43" s="45"/>
      <c r="N43" s="44"/>
      <c r="O43" s="45"/>
      <c r="P43" s="44"/>
      <c r="Q43" s="45"/>
      <c r="R43" s="44"/>
      <c r="S43" s="45"/>
      <c r="T43" s="44"/>
      <c r="U43" s="45"/>
      <c r="V43" s="44"/>
      <c r="W43" s="45"/>
      <c r="X43" s="44"/>
      <c r="Y43" s="45"/>
      <c r="Z43" s="46"/>
    </row>
    <row r="44" spans="1:26">
      <c r="A44" s="43"/>
      <c r="B44" s="44"/>
      <c r="C44" s="45"/>
      <c r="D44" s="44"/>
      <c r="E44" s="45"/>
      <c r="F44" s="44"/>
      <c r="G44" s="45"/>
      <c r="H44" s="44"/>
      <c r="I44" s="45"/>
      <c r="J44" s="44"/>
      <c r="K44" s="45"/>
      <c r="L44" s="44"/>
      <c r="M44" s="45"/>
      <c r="N44" s="44"/>
      <c r="O44" s="45"/>
      <c r="P44" s="44"/>
      <c r="Q44" s="45"/>
      <c r="R44" s="44"/>
      <c r="S44" s="45"/>
      <c r="T44" s="44"/>
      <c r="U44" s="45"/>
      <c r="V44" s="44"/>
      <c r="W44" s="45"/>
      <c r="X44" s="44"/>
      <c r="Y44" s="45"/>
      <c r="Z44" s="46"/>
    </row>
    <row r="45" spans="1:26">
      <c r="A45" s="43"/>
      <c r="B45" s="44"/>
      <c r="C45" s="45"/>
      <c r="D45" s="44"/>
      <c r="E45" s="45"/>
      <c r="F45" s="44"/>
      <c r="G45" s="45"/>
      <c r="H45" s="44"/>
      <c r="I45" s="45"/>
      <c r="J45" s="44"/>
      <c r="K45" s="45"/>
      <c r="L45" s="44"/>
      <c r="M45" s="45"/>
      <c r="N45" s="44"/>
      <c r="O45" s="45"/>
      <c r="P45" s="44"/>
      <c r="Q45" s="45"/>
      <c r="R45" s="44"/>
      <c r="S45" s="45"/>
      <c r="T45" s="44"/>
      <c r="U45" s="45"/>
      <c r="V45" s="44"/>
      <c r="W45" s="45"/>
      <c r="X45" s="44"/>
      <c r="Y45" s="45"/>
      <c r="Z45" s="46"/>
    </row>
    <row r="46" spans="1:26">
      <c r="A46" s="43"/>
      <c r="B46" s="44"/>
      <c r="C46" s="45"/>
      <c r="D46" s="44"/>
      <c r="E46" s="45"/>
      <c r="F46" s="44"/>
      <c r="G46" s="45"/>
      <c r="H46" s="44"/>
      <c r="I46" s="45"/>
      <c r="J46" s="44"/>
      <c r="K46" s="45"/>
      <c r="L46" s="44"/>
      <c r="M46" s="45"/>
      <c r="N46" s="44"/>
      <c r="O46" s="45"/>
      <c r="P46" s="44"/>
      <c r="Q46" s="45"/>
      <c r="R46" s="44"/>
      <c r="S46" s="45"/>
      <c r="T46" s="44"/>
      <c r="U46" s="45"/>
      <c r="V46" s="44"/>
      <c r="W46" s="45"/>
      <c r="X46" s="44"/>
      <c r="Y46" s="45"/>
      <c r="Z46" s="46"/>
    </row>
    <row r="47" spans="1:26">
      <c r="A47" s="43"/>
      <c r="B47" s="44"/>
      <c r="C47" s="45"/>
      <c r="D47" s="44"/>
      <c r="E47" s="45"/>
      <c r="F47" s="44"/>
      <c r="G47" s="45"/>
      <c r="H47" s="44"/>
      <c r="I47" s="45"/>
      <c r="J47" s="44"/>
      <c r="K47" s="45"/>
      <c r="L47" s="44"/>
      <c r="M47" s="45"/>
      <c r="N47" s="44"/>
      <c r="O47" s="45"/>
      <c r="P47" s="44"/>
      <c r="Q47" s="45"/>
      <c r="R47" s="44"/>
      <c r="S47" s="45"/>
      <c r="T47" s="44"/>
      <c r="U47" s="45"/>
      <c r="V47" s="44"/>
      <c r="W47" s="45"/>
      <c r="X47" s="44"/>
      <c r="Y47" s="45"/>
      <c r="Z47" s="46"/>
    </row>
    <row r="48" spans="1:26">
      <c r="A48" s="43"/>
      <c r="B48" s="44"/>
      <c r="C48" s="45"/>
      <c r="D48" s="44"/>
      <c r="E48" s="45"/>
      <c r="F48" s="44"/>
      <c r="G48" s="45"/>
      <c r="H48" s="44"/>
      <c r="I48" s="45"/>
      <c r="J48" s="44"/>
      <c r="K48" s="45"/>
      <c r="L48" s="44"/>
      <c r="M48" s="45"/>
      <c r="N48" s="44"/>
      <c r="O48" s="45"/>
      <c r="P48" s="44"/>
      <c r="Q48" s="45"/>
      <c r="R48" s="44"/>
      <c r="S48" s="45"/>
      <c r="T48" s="44"/>
      <c r="U48" s="45"/>
      <c r="V48" s="44"/>
      <c r="W48" s="45"/>
      <c r="X48" s="44"/>
      <c r="Y48" s="45"/>
      <c r="Z48" s="46"/>
    </row>
    <row r="49" spans="1:26">
      <c r="A49" s="43"/>
      <c r="B49" s="44"/>
      <c r="C49" s="45"/>
      <c r="D49" s="44"/>
      <c r="E49" s="45"/>
      <c r="F49" s="44"/>
      <c r="G49" s="45"/>
      <c r="H49" s="44"/>
      <c r="I49" s="45"/>
      <c r="J49" s="44"/>
      <c r="K49" s="45"/>
      <c r="L49" s="44"/>
      <c r="M49" s="45"/>
      <c r="N49" s="44"/>
      <c r="O49" s="45"/>
      <c r="P49" s="44"/>
      <c r="Q49" s="45"/>
      <c r="R49" s="44"/>
      <c r="S49" s="45"/>
      <c r="T49" s="44"/>
      <c r="U49" s="45"/>
      <c r="V49" s="44"/>
      <c r="W49" s="45"/>
      <c r="X49" s="44"/>
      <c r="Y49" s="45"/>
      <c r="Z49" s="46"/>
    </row>
    <row r="50" spans="1:26">
      <c r="A50" s="43"/>
      <c r="B50" s="44"/>
      <c r="C50" s="45"/>
      <c r="D50" s="44"/>
      <c r="E50" s="45"/>
      <c r="F50" s="44"/>
      <c r="G50" s="45"/>
      <c r="H50" s="44"/>
      <c r="I50" s="45"/>
      <c r="J50" s="44"/>
      <c r="K50" s="45"/>
      <c r="L50" s="44"/>
      <c r="M50" s="45"/>
      <c r="N50" s="44"/>
      <c r="O50" s="45"/>
      <c r="P50" s="44"/>
      <c r="Q50" s="45"/>
      <c r="R50" s="44"/>
      <c r="S50" s="45"/>
      <c r="T50" s="44"/>
      <c r="U50" s="45"/>
      <c r="V50" s="44"/>
      <c r="W50" s="45"/>
      <c r="X50" s="44"/>
      <c r="Y50" s="45"/>
      <c r="Z50" s="46"/>
    </row>
    <row r="51" spans="1:26">
      <c r="A51" s="43"/>
      <c r="B51" s="44"/>
      <c r="C51" s="45"/>
      <c r="D51" s="44"/>
      <c r="E51" s="45"/>
      <c r="F51" s="44"/>
      <c r="G51" s="45"/>
      <c r="H51" s="44"/>
      <c r="I51" s="45"/>
      <c r="J51" s="44"/>
      <c r="K51" s="45"/>
      <c r="L51" s="44"/>
      <c r="M51" s="45"/>
      <c r="N51" s="44"/>
      <c r="O51" s="45"/>
      <c r="P51" s="44"/>
      <c r="Q51" s="45"/>
      <c r="R51" s="44"/>
      <c r="S51" s="45"/>
      <c r="T51" s="44"/>
      <c r="U51" s="45"/>
      <c r="V51" s="44"/>
      <c r="W51" s="45"/>
      <c r="X51" s="44"/>
      <c r="Y51" s="45"/>
      <c r="Z51" s="46"/>
    </row>
    <row r="52" spans="1:26">
      <c r="A52" s="43"/>
      <c r="B52" s="44"/>
      <c r="C52" s="45"/>
      <c r="D52" s="44"/>
      <c r="E52" s="45"/>
      <c r="F52" s="44"/>
      <c r="G52" s="45"/>
      <c r="H52" s="44"/>
      <c r="I52" s="45"/>
      <c r="J52" s="44"/>
      <c r="K52" s="45"/>
      <c r="L52" s="44"/>
      <c r="M52" s="45"/>
      <c r="N52" s="44"/>
      <c r="O52" s="45"/>
      <c r="P52" s="44"/>
      <c r="Q52" s="45"/>
      <c r="R52" s="44"/>
      <c r="S52" s="45"/>
      <c r="T52" s="44"/>
      <c r="U52" s="45"/>
      <c r="V52" s="44"/>
      <c r="W52" s="45"/>
      <c r="X52" s="44"/>
      <c r="Y52" s="45"/>
      <c r="Z52" s="46"/>
    </row>
    <row r="53" spans="1:26">
      <c r="A53" s="43"/>
      <c r="B53" s="44"/>
      <c r="C53" s="45"/>
      <c r="D53" s="44"/>
      <c r="E53" s="45"/>
      <c r="F53" s="44"/>
      <c r="G53" s="45"/>
      <c r="H53" s="44"/>
      <c r="I53" s="45"/>
      <c r="J53" s="44"/>
      <c r="K53" s="45"/>
      <c r="L53" s="44"/>
      <c r="M53" s="45"/>
      <c r="N53" s="44"/>
      <c r="O53" s="45"/>
      <c r="P53" s="44"/>
      <c r="Q53" s="45"/>
      <c r="R53" s="44"/>
      <c r="S53" s="45"/>
      <c r="T53" s="44"/>
      <c r="U53" s="45"/>
      <c r="V53" s="44"/>
      <c r="W53" s="45"/>
      <c r="X53" s="44"/>
      <c r="Y53" s="45"/>
      <c r="Z53" s="46"/>
    </row>
    <row r="54" spans="1:26">
      <c r="A54" s="43"/>
      <c r="B54" s="44"/>
      <c r="C54" s="45"/>
      <c r="D54" s="44"/>
      <c r="E54" s="45"/>
      <c r="F54" s="44"/>
      <c r="G54" s="45"/>
      <c r="H54" s="44"/>
      <c r="I54" s="45"/>
      <c r="J54" s="44"/>
      <c r="K54" s="45"/>
      <c r="L54" s="44"/>
      <c r="M54" s="45"/>
      <c r="N54" s="44"/>
      <c r="O54" s="45"/>
      <c r="P54" s="44"/>
      <c r="Q54" s="45"/>
      <c r="R54" s="44"/>
      <c r="S54" s="45"/>
      <c r="T54" s="44"/>
      <c r="U54" s="45"/>
      <c r="V54" s="44"/>
      <c r="W54" s="45"/>
      <c r="X54" s="44"/>
      <c r="Y54" s="45"/>
      <c r="Z54" s="46"/>
    </row>
    <row r="55" spans="1:26">
      <c r="A55" s="43"/>
      <c r="B55" s="44"/>
      <c r="C55" s="45"/>
      <c r="D55" s="44"/>
      <c r="E55" s="45"/>
      <c r="F55" s="44"/>
      <c r="G55" s="45"/>
      <c r="H55" s="44"/>
      <c r="I55" s="45"/>
      <c r="J55" s="44"/>
      <c r="K55" s="45"/>
      <c r="L55" s="44"/>
      <c r="M55" s="45"/>
      <c r="N55" s="44"/>
      <c r="O55" s="45"/>
      <c r="P55" s="44"/>
      <c r="Q55" s="45"/>
      <c r="R55" s="44"/>
      <c r="S55" s="45"/>
      <c r="T55" s="44"/>
      <c r="U55" s="45"/>
      <c r="V55" s="44"/>
      <c r="W55" s="45"/>
      <c r="X55" s="44"/>
      <c r="Y55" s="45"/>
      <c r="Z55" s="46"/>
    </row>
    <row r="56" spans="1:26">
      <c r="A56" s="43"/>
      <c r="B56" s="44"/>
      <c r="C56" s="45"/>
      <c r="D56" s="44"/>
      <c r="E56" s="45"/>
      <c r="F56" s="44"/>
      <c r="G56" s="45"/>
      <c r="H56" s="44"/>
      <c r="I56" s="45"/>
      <c r="J56" s="44"/>
      <c r="K56" s="45"/>
      <c r="L56" s="44"/>
      <c r="M56" s="45"/>
      <c r="N56" s="44"/>
      <c r="O56" s="45"/>
      <c r="P56" s="44"/>
      <c r="Q56" s="45"/>
      <c r="R56" s="44"/>
      <c r="S56" s="45"/>
      <c r="T56" s="44"/>
      <c r="U56" s="45"/>
      <c r="V56" s="44"/>
      <c r="W56" s="45"/>
      <c r="X56" s="44"/>
      <c r="Y56" s="45"/>
      <c r="Z56" s="46"/>
    </row>
    <row r="57" spans="1:26">
      <c r="A57" s="43"/>
      <c r="B57" s="44"/>
      <c r="C57" s="45"/>
      <c r="D57" s="44"/>
      <c r="E57" s="45"/>
      <c r="F57" s="44"/>
      <c r="G57" s="45"/>
      <c r="H57" s="44"/>
      <c r="I57" s="45"/>
      <c r="J57" s="44"/>
      <c r="K57" s="45"/>
      <c r="L57" s="44"/>
      <c r="M57" s="45"/>
      <c r="N57" s="44"/>
      <c r="O57" s="45"/>
      <c r="P57" s="44"/>
      <c r="Q57" s="45"/>
      <c r="R57" s="44"/>
      <c r="S57" s="45"/>
      <c r="T57" s="44"/>
      <c r="U57" s="45"/>
      <c r="V57" s="44"/>
      <c r="W57" s="45"/>
      <c r="X57" s="44"/>
      <c r="Y57" s="45"/>
      <c r="Z57" s="46"/>
    </row>
    <row r="58" spans="1:26">
      <c r="A58" s="43"/>
      <c r="B58" s="44"/>
      <c r="C58" s="45"/>
      <c r="D58" s="44"/>
      <c r="E58" s="45"/>
      <c r="F58" s="44"/>
      <c r="G58" s="45"/>
      <c r="H58" s="44"/>
      <c r="I58" s="45"/>
      <c r="J58" s="44"/>
      <c r="K58" s="45"/>
      <c r="L58" s="44"/>
      <c r="M58" s="45"/>
      <c r="N58" s="44"/>
      <c r="O58" s="45"/>
      <c r="P58" s="44"/>
      <c r="Q58" s="45"/>
      <c r="R58" s="44"/>
      <c r="S58" s="45"/>
      <c r="T58" s="44"/>
      <c r="U58" s="45"/>
      <c r="V58" s="44"/>
      <c r="W58" s="45"/>
      <c r="X58" s="44"/>
      <c r="Y58" s="45"/>
      <c r="Z58" s="46"/>
    </row>
    <row r="59" spans="1:26">
      <c r="A59" s="43"/>
      <c r="B59" s="44"/>
      <c r="C59" s="45"/>
      <c r="D59" s="44"/>
      <c r="E59" s="45"/>
      <c r="F59" s="44"/>
      <c r="G59" s="45"/>
      <c r="H59" s="44"/>
      <c r="I59" s="45"/>
      <c r="J59" s="44"/>
      <c r="K59" s="45"/>
      <c r="L59" s="44"/>
      <c r="M59" s="45"/>
      <c r="N59" s="44"/>
      <c r="O59" s="45"/>
      <c r="P59" s="44"/>
      <c r="Q59" s="45"/>
      <c r="R59" s="44"/>
      <c r="S59" s="45"/>
      <c r="T59" s="44"/>
      <c r="U59" s="45"/>
      <c r="V59" s="44"/>
      <c r="W59" s="45"/>
      <c r="X59" s="44"/>
      <c r="Y59" s="45"/>
      <c r="Z59" s="46"/>
    </row>
    <row r="60" spans="1:26">
      <c r="A60" s="43"/>
      <c r="B60" s="44"/>
      <c r="C60" s="45"/>
      <c r="D60" s="44"/>
      <c r="E60" s="45"/>
      <c r="F60" s="44"/>
      <c r="G60" s="45"/>
      <c r="H60" s="44"/>
      <c r="I60" s="45"/>
      <c r="J60" s="44"/>
      <c r="K60" s="45"/>
      <c r="L60" s="44"/>
      <c r="M60" s="45"/>
      <c r="N60" s="44"/>
      <c r="O60" s="45"/>
      <c r="P60" s="44"/>
      <c r="Q60" s="45"/>
      <c r="R60" s="44"/>
      <c r="S60" s="45"/>
      <c r="T60" s="44"/>
      <c r="U60" s="45"/>
      <c r="V60" s="44"/>
      <c r="W60" s="45"/>
      <c r="X60" s="44"/>
      <c r="Y60" s="45"/>
      <c r="Z60" s="46"/>
    </row>
    <row r="61" spans="1:26">
      <c r="A61" s="47"/>
      <c r="B61" s="48"/>
      <c r="C61" s="49"/>
      <c r="D61" s="48"/>
      <c r="E61" s="49"/>
      <c r="F61" s="48"/>
      <c r="G61" s="49"/>
      <c r="H61" s="48"/>
      <c r="I61" s="49"/>
      <c r="J61" s="48"/>
      <c r="K61" s="49"/>
      <c r="L61" s="48"/>
      <c r="M61" s="49"/>
      <c r="N61" s="48"/>
      <c r="O61" s="49"/>
      <c r="P61" s="48"/>
      <c r="Q61" s="49"/>
      <c r="R61" s="48"/>
      <c r="S61" s="49"/>
      <c r="T61" s="48"/>
      <c r="U61" s="49"/>
      <c r="V61" s="48"/>
      <c r="W61" s="49"/>
      <c r="X61" s="48"/>
      <c r="Y61" s="49"/>
      <c r="Z61" s="50"/>
    </row>
  </sheetData>
  <dataValidations count="27">
    <dataValidation sqref="Q1" type="none" operator="between" errorStyle="stop" allowBlank="1" showInputMessage="1" showErrorMessage="1" promptTitle="Konserven, Nudeln, Kaffee usw. " view="0">
      <formula1/>
      <formula2/>
    </dataValidation>
    <dataValidation sqref="A2" type="list" operator="between" errorStyle="information" allowBlank="1" showInputMessage="1" showErrorMessage="1" promptTitle="Aus Liste auswählen oder freie Eingabe" errorTitle="Nicht in Liste" error="Nicht in Liste" view="1792">
      <formula1>Obst</formula1>
    </dataValidation>
    <dataValidation sqref="C2" type="list" operator="between" errorStyle="information" allowBlank="1" showInputMessage="1" showErrorMessage="1" promptTitle="Aus Liste auswählen oder freie Eingabe" errorTitle="Nicht in Liste" error="Nicht in Liste" view="1792">
      <formula1>Gemüse</formula1>
    </dataValidation>
    <dataValidation sqref="E2" type="list" operator="between" errorStyle="information" allowBlank="1" showInputMessage="1" showErrorMessage="1" promptTitle="Aus Liste auswählen oder freie Eingabe" errorTitle="Nicht in Liste" error="Nicht in Liste" view="1792">
      <formula1>Aufschnitt</formula1>
    </dataValidation>
    <dataValidation sqref="G2" type="list" operator="between" errorStyle="information" allowBlank="1" showInputMessage="1" showErrorMessage="1" promptTitle="Aus Liste auswählen oder freie Eingabe" errorTitle="Nicht in Liste" error="Nicht in Liste" view="1792">
      <formula1>Milchprodukte</formula1>
    </dataValidation>
    <dataValidation sqref="I2" type="list" operator="between" errorStyle="information" allowBlank="1" showInputMessage="1" showErrorMessage="1" promptTitle="Aus Liste auswählen oder freie Eingabe" errorTitle="Nicht in Liste" error="Nicht in Liste" view="1792">
      <formula1>Backwaren</formula1>
    </dataValidation>
    <dataValidation sqref="K2" type="list" operator="between" errorStyle="information" allowBlank="1" showInputMessage="1" showErrorMessage="1" promptTitle="Aus Liste auswählen oder freie Eingabe" errorTitle="Nicht in Liste" error="Nicht in Liste" view="1792">
      <formula1>Tiefkühl</formula1>
    </dataValidation>
    <dataValidation sqref="M2" type="list" operator="between" errorStyle="information" allowBlank="1" showInputMessage="1" showErrorMessage="1" promptTitle="Aus Liste auswählen oder freie Eingabe" errorTitle="Nicht in Liste" error="Nicht in Liste" view="1792">
      <formula1>Getränke</formula1>
    </dataValidation>
    <dataValidation sqref="O2" type="list" operator="between" errorStyle="information" allowBlank="1" showInputMessage="1" showErrorMessage="1" promptTitle="Aus Liste auswählen oder freie Eingabe" errorTitle="Nicht in Liste" error="Nicht in Liste" view="1792">
      <formula1>Gewürze</formula1>
    </dataValidation>
    <dataValidation sqref="Q2" type="list" operator="between" errorStyle="information" allowBlank="1" showInputMessage="1" showErrorMessage="1" promptTitle="Aus Liste auswählen oder freie Eingabe" errorTitle="Nicht in Liste" error="Nicht in Liste" view="1792">
      <formula1>Haltbares</formula1>
    </dataValidation>
    <dataValidation sqref="U2" type="list" operator="between" errorStyle="information" allowBlank="1" showInputMessage="1" showErrorMessage="1" promptTitle="Aus Liste auswählen oder freie Eingabe" errorTitle="Nicht in Liste" error="Nicht in Liste" view="1792">
      <formula1>Haushalt</formula1>
    </dataValidation>
    <dataValidation sqref="W2" type="list" operator="between" errorStyle="information" allowBlank="1" showInputMessage="1" showErrorMessage="1" promptTitle="Aus Liste auswählen oder freie Eingabe" errorTitle="Nicht in Liste" error="Nicht in Liste" view="1792">
      <formula1>Drogerie</formula1>
    </dataValidation>
    <dataValidation sqref="Y2" type="list" operator="between" errorStyle="information" allowBlank="1" showInputMessage="1" showErrorMessage="1" promptTitle="Aus Liste auswählen oder freie Eingabe" errorTitle="Nicht in Liste" error="Nicht in Liste" view="1792">
      <formula1>Sonstiges</formula1>
    </dataValidation>
    <dataValidation sqref="S2:S61" type="list" operator="between" errorStyle="information" allowBlank="1" showInputMessage="1" showErrorMessage="1" promptTitle="Aus Liste auswählen oder freie Eingabe" errorTitle="Nicht in Liste" error="Nicht in Liste" view="1792">
      <formula1>Süßes</formula1>
    </dataValidation>
    <dataValidation sqref="A3:A6 A8:A61" type="list" operator="between" errorStyle="information" allowBlank="1" showInputMessage="1" showErrorMessage="1" promptTitle="Aus Liste auswählen oder freie Eingabe" errorTitle="Nicht in Liste" error="Nicht in Liste" view="1792">
      <formula1>Obst</formula1>
    </dataValidation>
    <dataValidation sqref="C3:C61" type="list" operator="between" errorStyle="information" allowBlank="1" showInputMessage="1" showErrorMessage="1" promptTitle="Aus Liste auswählen oder freie Eingabe" errorTitle="Nicht in Liste" error="Nicht in Liste" view="1792">
      <formula1>Gemüse</formula1>
    </dataValidation>
    <dataValidation sqref="E3:E61" type="list" operator="between" errorStyle="information" allowBlank="1" showInputMessage="1" showErrorMessage="1" promptTitle="Aus Liste auswählen oder freie Eingabe" errorTitle="Nicht in Liste" error="Nicht in Liste" view="1792">
      <formula1>Aufschnitt</formula1>
    </dataValidation>
    <dataValidation sqref="G3:G61" type="list" operator="between" errorStyle="information" allowBlank="1" showInputMessage="1" showErrorMessage="1" promptTitle="Aus Liste auswählen oder freie Eingabe" errorTitle="Nicht in Liste" error="Nicht in Liste" view="1792">
      <formula1>Milchprodukte</formula1>
    </dataValidation>
    <dataValidation sqref="I3:I61" type="list" operator="between" errorStyle="information" allowBlank="1" showInputMessage="1" showErrorMessage="1" promptTitle="Aus Liste auswählen oder freie Eingabe" errorTitle="Nicht in Liste" error="Nicht in Liste" view="1792">
      <formula1>Backwaren</formula1>
    </dataValidation>
    <dataValidation sqref="K3:K61" type="list" operator="between" errorStyle="information" allowBlank="1" showInputMessage="1" showErrorMessage="1" promptTitle="Aus Liste auswählen oder freie Eingabe" errorTitle="Nicht in Liste" error="Nicht in Liste" view="1792">
      <formula1>Tiefkühl</formula1>
    </dataValidation>
    <dataValidation sqref="M3:M61" type="list" operator="between" errorStyle="information" allowBlank="1" showInputMessage="1" showErrorMessage="1" promptTitle="Aus Liste auswählen oder freie Eingabe" errorTitle="Nicht in Liste" error="Nicht in Liste" view="1792">
      <formula1>Getränke</formula1>
    </dataValidation>
    <dataValidation sqref="O3:O61" type="list" operator="between" errorStyle="information" allowBlank="1" showInputMessage="1" showErrorMessage="1" promptTitle="Aus Liste auswählen oder freie Eingabe" errorTitle="Nicht in Liste" error="Nicht in Liste" view="1792">
      <formula1>Gewürze</formula1>
    </dataValidation>
    <dataValidation sqref="Q3:Q61" type="list" operator="between" errorStyle="information" allowBlank="1" showInputMessage="1" showErrorMessage="1" promptTitle="Aus Liste auswählen oder freie Eingabe" errorTitle="Nicht in Liste" error="Nicht in Liste" view="1792">
      <formula1>Haltbares</formula1>
    </dataValidation>
    <dataValidation sqref="U3:U61" type="list" operator="between" errorStyle="information" allowBlank="1" showInputMessage="1" showErrorMessage="1" promptTitle="Aus Liste auswählen oder freie Eingabe" errorTitle="Nicht in Liste" error="Nicht in Liste" view="1792">
      <formula1>Haushalt</formula1>
    </dataValidation>
    <dataValidation sqref="W3:W61" type="list" operator="between" errorStyle="information" allowBlank="1" showInputMessage="1" showErrorMessage="1" promptTitle="Aus Liste auswählen oder freie Eingabe" errorTitle="Nicht in Liste" error="Nicht in Liste" view="1792">
      <formula1>Drogerie</formula1>
    </dataValidation>
    <dataValidation sqref="Y3:Y61" type="list" operator="between" errorStyle="information" allowBlank="1" showInputMessage="1" showErrorMessage="1" promptTitle="Aus Liste auswählen oder freie Eingabe" errorTitle="Nicht in Liste" error="Nicht in Liste" view="1792">
      <formula1>Sonstiges</formula1>
    </dataValidation>
    <dataValidation sqref="A7" type="list" operator="between" errorStyle="information" allowBlank="1" showInputMessage="1" showErrorMessage="1" promptTitle="Aus Liste auswählen oder freie Eingabe" errorTitle="Nicht in Liste" error="Nicht in Liste" view="1792">
      <formula1>Obst</formula1>
    </dataValidation>
  </dataValidations>
  <printOptions>
    <extLst>
      <ext uri="smNativeData">
        <pm:pageFlags xmlns:pm="smNativeData" id="1754395328" printRowHead="0" printColHead="0" printHeadLine="1" printFootLine="0" autoHeightHeader="0" autoHeightFooter="0" fitToPageBoth="0"/>
      </ext>
    </extLst>
  </printOptions>
  <pageMargins left="0.393750" right="0.393750" top="0.787500" bottom="0.393750" header="0.393750" footer="0.393750"/>
  <pageSetup paperSize="9" scale="47" fitToWidth="0" fitToHeight="1" pageOrder="overThenDown" orientation="landscape"/>
  <headerFooter>
    <oddHeader>&amp;C&amp;20&amp;K31869b &amp;BEinkaufsliste</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tableParts count="13">
    <tablePart r:id="rId1"/>
    <tablePart r:id="rId2"/>
    <tablePart r:id="rId3"/>
    <tablePart r:id="rId4"/>
    <tablePart r:id="rId5"/>
    <tablePart r:id="rId6"/>
    <tablePart r:id="rId7"/>
    <tablePart r:id="rId8"/>
    <tablePart r:id="rId9"/>
    <tablePart r:id="rId10"/>
    <tablePart r:id="rId11"/>
    <tablePart r:id="rId12"/>
    <tablePart r:id="rId13"/>
  </tablePart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95B3D7"/>
  </sheetPr>
  <dimension ref="A1:AM80"/>
  <sheetViews>
    <sheetView view="normal" zoomScale="70" workbookViewId="0">
      <selection activeCell="O2" sqref="O2"/>
    </sheetView>
  </sheetViews>
  <sheetFormatPr baseColWidth="9" defaultColWidth="10.000000" defaultRowHeight="13.45"/>
  <cols>
    <col min="1" max="1" width="2.549550" customWidth="1"/>
    <col min="2" max="2" width="17.873874" customWidth="1" style="0"/>
    <col min="3" max="3" width="5.108108" customWidth="1" style="66"/>
    <col min="4" max="4" width="2.549550" customWidth="1" style="0"/>
    <col min="5" max="5" width="17.873874" customWidth="1" style="0"/>
    <col min="6" max="6" width="5.108108" customWidth="1" style="66"/>
    <col min="7" max="7" width="2.549550" customWidth="1" style="0"/>
    <col min="8" max="8" width="17.873874" customWidth="1" style="0"/>
    <col min="9" max="9" width="5.108108" customWidth="1" style="66"/>
    <col min="10" max="10" width="2.549550" customWidth="1" style="0"/>
    <col min="11" max="11" width="17.873874" customWidth="1" style="0"/>
    <col min="12" max="12" width="5.108108" customWidth="1" style="66"/>
    <col min="13" max="13" width="2.549550" customWidth="1" style="0"/>
    <col min="14" max="14" width="17.873874" customWidth="1" style="0"/>
    <col min="15" max="15" width="5.108108" customWidth="1" style="66"/>
    <col min="16" max="16" width="2.549550" customWidth="1" style="0"/>
    <col min="17" max="17" width="17.873874" customWidth="1" style="0"/>
    <col min="18" max="18" width="5.108108" customWidth="1" style="66"/>
    <col min="19" max="19" width="2.549550" customWidth="1" style="0"/>
    <col min="20" max="20" width="17.873874" customWidth="1" style="0"/>
    <col min="21" max="21" width="5.108108" customWidth="1" style="66"/>
    <col min="22" max="22" width="2.549550" customWidth="1" style="0"/>
    <col min="23" max="23" width="17.873874" customWidth="1" style="0"/>
    <col min="24" max="24" width="5.108108" customWidth="1" style="66"/>
    <col min="25" max="25" width="2.549550" customWidth="1" style="0"/>
    <col min="26" max="26" width="17.873874" customWidth="1" style="0"/>
    <col min="27" max="27" width="5.108108" customWidth="1" style="66"/>
    <col min="28" max="28" width="2.549550" customWidth="1" style="0"/>
    <col min="29" max="29" width="17.873874" customWidth="1" style="0"/>
    <col min="30" max="30" width="5.108108" customWidth="1" style="66"/>
    <col min="31" max="31" width="2.549550" customWidth="1" style="0"/>
    <col min="32" max="32" width="17.873874" customWidth="1" style="0"/>
    <col min="33" max="33" width="5.108108" customWidth="1" style="66"/>
    <col min="34" max="34" width="2.549550" customWidth="1" style="0"/>
    <col min="35" max="35" width="17.873874" customWidth="1" style="0"/>
    <col min="36" max="36" width="5.108108" customWidth="1" style="66"/>
    <col min="37" max="37" width="2.549550" customWidth="1" style="0"/>
    <col min="38" max="38" width="17.873874" customWidth="1" style="0"/>
    <col min="39" max="39" width="5.108108" customWidth="1" style="66"/>
  </cols>
  <sheetData>
    <row r="1" spans="1:39" s="51" customFormat="1" ht="27.20" customHeight="1">
      <c r="A1" s="52"/>
      <c r="B1" s="57" t="s">
        <v>67</v>
      </c>
      <c r="C1" s="67" t="s">
        <v>68</v>
      </c>
      <c r="D1" s="53"/>
      <c r="E1" s="54" t="s">
        <v>69</v>
      </c>
      <c r="F1" s="67" t="s">
        <v>68</v>
      </c>
      <c r="G1" s="53"/>
      <c r="H1" s="55" t="s">
        <v>4</v>
      </c>
      <c r="I1" s="67" t="s">
        <v>68</v>
      </c>
      <c r="J1" s="65"/>
      <c r="K1" s="55" t="s">
        <v>6</v>
      </c>
      <c r="L1" s="67" t="s">
        <v>68</v>
      </c>
      <c r="M1" s="53"/>
      <c r="N1" s="56" t="s">
        <v>70</v>
      </c>
      <c r="O1" s="67" t="s">
        <v>68</v>
      </c>
      <c r="P1" s="53"/>
      <c r="Q1" s="56" t="s">
        <v>71</v>
      </c>
      <c r="R1" s="67" t="s">
        <v>68</v>
      </c>
      <c r="S1" s="53"/>
      <c r="T1" s="56" t="s">
        <v>72</v>
      </c>
      <c r="U1" s="67" t="s">
        <v>68</v>
      </c>
      <c r="V1" s="53"/>
      <c r="W1" s="56" t="s">
        <v>73</v>
      </c>
      <c r="X1" s="67" t="s">
        <v>68</v>
      </c>
      <c r="Y1" s="53"/>
      <c r="Z1" s="56" t="s">
        <v>74</v>
      </c>
      <c r="AA1" s="67" t="s">
        <v>68</v>
      </c>
      <c r="AB1" s="53"/>
      <c r="AC1" s="56" t="s">
        <v>18</v>
      </c>
      <c r="AD1" s="67" t="s">
        <v>68</v>
      </c>
      <c r="AE1" s="53"/>
      <c r="AF1" s="56" t="s">
        <v>75</v>
      </c>
      <c r="AG1" s="67" t="s">
        <v>68</v>
      </c>
      <c r="AH1" s="53"/>
      <c r="AI1" s="56" t="s">
        <v>22</v>
      </c>
      <c r="AJ1" s="67" t="s">
        <v>68</v>
      </c>
      <c r="AK1" s="53"/>
      <c r="AL1" s="62" t="s">
        <v>76</v>
      </c>
      <c r="AM1" s="85" t="s">
        <v>68</v>
      </c>
    </row>
    <row r="2" spans="1:39" ht="17" customHeight="1">
      <c r="A2" s="21"/>
      <c r="B2" s="58" t="str">
        <f aca="1">Obst_A</f>
        <v>Äpfel</v>
      </c>
      <c r="C2" s="68" t="str">
        <f aca="1">Obst_M</f>
        <v>1 kg</v>
      </c>
      <c r="D2" s="22"/>
      <c r="E2" s="58" t="str">
        <f aca="1">Gemüse_A</f>
        <v>Gurke</v>
      </c>
      <c r="F2" s="68">
        <f aca="1">Gemüse_M</f>
        <v>2</v>
      </c>
      <c r="G2" s="22"/>
      <c r="H2" s="59" t="str">
        <f aca="1">Aufschnitt_A</f>
        <v>Bierschinken</v>
      </c>
      <c r="I2" s="68" t="str">
        <f aca="1">Aufschnitt_M</f>
        <v>100g</v>
      </c>
      <c r="J2" s="22"/>
      <c r="K2" s="59" t="str">
        <f aca="1">Milchprodukte__A</f>
        <v>Eier</v>
      </c>
      <c r="L2" s="68">
        <f aca="1">Milchprodukte_M</f>
        <v>10</v>
      </c>
      <c r="M2" s="22"/>
      <c r="N2" s="59" t="str">
        <f aca="1">Backwaren_A</f>
        <v>Mischbrot</v>
      </c>
      <c r="O2" s="68">
        <f aca="1">Backwaren_M</f>
        <v>2</v>
      </c>
      <c r="P2" s="22"/>
      <c r="Q2" s="59" t="str">
        <f aca="1">Tiefkühl_A</f>
        <v>Meeresfrüchte</v>
      </c>
      <c r="R2" s="68">
        <f aca="1">Tiefkühl_M</f>
        <v>1</v>
      </c>
      <c r="S2" s="22"/>
      <c r="T2" s="59" t="str">
        <f aca="1">Getränke_A</f>
        <v>Bier</v>
      </c>
      <c r="U2" s="68" t="str">
        <f aca="1">Getränke_M</f>
        <v>1 K</v>
      </c>
      <c r="V2" s="22"/>
      <c r="W2" s="59" t="str">
        <f aca="1">Gewürze_A</f>
        <v>Estragon</v>
      </c>
      <c r="X2" s="68">
        <f aca="1">Gewürze_M</f>
        <v>1</v>
      </c>
      <c r="Y2" s="22"/>
      <c r="Z2" s="59" t="str">
        <f aca="1">Haltbares_A</f>
        <v>Balsamico</v>
      </c>
      <c r="AA2" s="68">
        <f aca="1">Haltbares_M</f>
        <v>1</v>
      </c>
      <c r="AB2" s="22"/>
      <c r="AC2" s="59" t="str">
        <f aca="1">Süßes_A</f>
        <v>Nougat</v>
      </c>
      <c r="AD2" s="68">
        <f aca="1">Süßes_M</f>
        <v>1</v>
      </c>
      <c r="AE2" s="22"/>
      <c r="AF2" s="59" t="str">
        <f aca="1">Haushalt_A</f>
        <v>Entkalker</v>
      </c>
      <c r="AG2" s="68">
        <f aca="1">Haushalt_M</f>
        <v>1</v>
      </c>
      <c r="AH2" s="22"/>
      <c r="AI2" s="59" t="str">
        <f aca="1">Drogerie_A</f>
        <v>Deo/Antitranspirant</v>
      </c>
      <c r="AJ2" s="68">
        <f aca="1">Drogerie_M</f>
        <v>1</v>
      </c>
      <c r="AK2" s="22"/>
      <c r="AL2" s="63" t="str">
        <f aca="1">Sonstiges_A</f>
        <v>Batterien AAA</v>
      </c>
      <c r="AM2" s="86">
        <f aca="1">Sonstiges_M</f>
        <v>4</v>
      </c>
    </row>
    <row r="3" spans="1:39" ht="17" customHeight="1">
      <c r="A3" s="6"/>
      <c r="B3" s="58" t="str">
        <f aca="1">Obst_A</f>
        <v>Kirschen</v>
      </c>
      <c r="C3" s="68" t="str">
        <f aca="1">Obst_M</f>
        <v>1 kg</v>
      </c>
      <c r="D3" s="7"/>
      <c r="E3" s="58" t="str">
        <f aca="1">Gemüse_A</f>
        <v>Weißkraut</v>
      </c>
      <c r="F3" s="68" t="n">
        <v>3</v>
      </c>
      <c r="G3" s="7"/>
      <c r="H3" s="59" t="str">
        <f aca="1">Aufschnitt_A</f>
        <v>Corned Beef</v>
      </c>
      <c r="I3" s="70" t="str">
        <f aca="1">Aufschnitt_M</f>
        <v>200g</v>
      </c>
      <c r="J3" s="7"/>
      <c r="K3" s="59">
        <f aca="1">Milchprodukte__A</f>
        <v>0</v>
      </c>
      <c r="L3" s="70">
        <f aca="1">Milchprodukte_M</f>
        <v>0</v>
      </c>
      <c r="M3" s="7"/>
      <c r="N3" s="59" t="str">
        <f aca="1">Backwaren_A</f>
        <v>Toastbrot</v>
      </c>
      <c r="O3" s="68">
        <f aca="1">Backwaren_M</f>
        <v>1</v>
      </c>
      <c r="P3" s="7"/>
      <c r="Q3" s="59" t="str">
        <f aca="1">Tiefkühl_A</f>
        <v>Bohnen</v>
      </c>
      <c r="R3" s="68">
        <f aca="1">Tiefkühl_M</f>
        <v>1</v>
      </c>
      <c r="S3" s="7"/>
      <c r="T3" s="59" t="str">
        <f aca="1">Getränke_A</f>
        <v>Bitter Lemon</v>
      </c>
      <c r="U3" s="68">
        <f aca="1">Getränke_M</f>
        <v>12</v>
      </c>
      <c r="V3" s="7"/>
      <c r="W3" s="59" t="str">
        <f aca="1">Gewürze_A</f>
        <v>Oregano</v>
      </c>
      <c r="X3" s="68">
        <f aca="1">Gewürze_M</f>
        <v>1</v>
      </c>
      <c r="Y3" s="7"/>
      <c r="Z3" s="59" t="str">
        <f aca="1">Haltbares_A</f>
        <v>Bratöl</v>
      </c>
      <c r="AA3" s="68">
        <f aca="1">Haltbares_M</f>
        <v>1</v>
      </c>
      <c r="AB3" s="7"/>
      <c r="AC3" s="59" t="str">
        <f aca="1">Süßes_A</f>
        <v>Studentenfutter</v>
      </c>
      <c r="AD3" s="68">
        <f aca="1">Süßes_M</f>
        <v>1</v>
      </c>
      <c r="AE3" s="7"/>
      <c r="AF3" s="59" t="str">
        <f aca="1">Haushalt_A</f>
        <v>Spülmaschinensalz</v>
      </c>
      <c r="AG3" s="68">
        <f aca="1">Haushalt_M</f>
        <v>1</v>
      </c>
      <c r="AH3" s="7"/>
      <c r="AI3" s="59" t="str">
        <f aca="1">Drogerie_A</f>
        <v>Duschgel</v>
      </c>
      <c r="AJ3" s="68">
        <f aca="1">Drogerie_M</f>
        <v>1</v>
      </c>
      <c r="AK3" s="7"/>
      <c r="AL3" s="63" t="str">
        <f aca="1">Sonstiges_A</f>
        <v>Kerzen</v>
      </c>
      <c r="AM3" s="86">
        <f aca="1">Sonstiges_M</f>
        <v>2</v>
      </c>
    </row>
    <row r="4" spans="1:39" ht="17" customHeight="1">
      <c r="A4" s="6"/>
      <c r="B4" s="58" t="str">
        <f aca="1">Obst_A</f>
        <v>Pfirsiche</v>
      </c>
      <c r="C4" s="68">
        <f aca="1">Obst_M</f>
        <v>5</v>
      </c>
      <c r="D4" s="7"/>
      <c r="E4" s="58">
        <f aca="1">Gemüse_A</f>
        <v>0</v>
      </c>
      <c r="F4" s="68"/>
      <c r="G4" s="7"/>
      <c r="H4" s="59" t="str">
        <f aca="1">Aufschnitt_A</f>
        <v>Knackwurst</v>
      </c>
      <c r="I4" s="70">
        <f aca="1">Aufschnitt_M</f>
        <v>4</v>
      </c>
      <c r="J4" s="7"/>
      <c r="K4" s="59">
        <f aca="1">Milchprodukte__A</f>
        <v>0</v>
      </c>
      <c r="L4" s="70">
        <f aca="1">Milchprodukte_M</f>
        <v>0</v>
      </c>
      <c r="M4" s="7"/>
      <c r="N4" s="59">
        <f aca="1">Backwaren_A</f>
        <v>0</v>
      </c>
      <c r="O4" s="68">
        <f aca="1">Backwaren_M</f>
        <v>0</v>
      </c>
      <c r="P4" s="7"/>
      <c r="Q4" s="59">
        <f aca="1">Tiefkühl_A</f>
        <v>0</v>
      </c>
      <c r="R4" s="68">
        <f aca="1">Tiefkühl_M</f>
        <v>0</v>
      </c>
      <c r="S4" s="7"/>
      <c r="T4" s="59" t="str">
        <f aca="1">Getränke_A</f>
        <v>Säfte</v>
      </c>
      <c r="U4" s="68">
        <f aca="1">Getränke_M</f>
        <v>6</v>
      </c>
      <c r="V4" s="7"/>
      <c r="W4" s="59" t="str">
        <f aca="1">Gewürze_A</f>
        <v>Safran</v>
      </c>
      <c r="X4" s="68">
        <f aca="1">Gewürze_M</f>
        <v>1</v>
      </c>
      <c r="Y4" s="7"/>
      <c r="Z4" s="59" t="str">
        <f aca="1">Haltbares_A</f>
        <v>Grüner Tee</v>
      </c>
      <c r="AA4" s="68" t="str">
        <f aca="1">Haltbares_M</f>
        <v>200 g</v>
      </c>
      <c r="AB4" s="7"/>
      <c r="AC4" s="59">
        <f aca="1">Süßes_A</f>
        <v>0</v>
      </c>
      <c r="AD4" s="68">
        <f aca="1">Süßes_M</f>
        <v>0</v>
      </c>
      <c r="AE4" s="7"/>
      <c r="AF4" s="59" t="str">
        <f aca="1">Haushalt_A</f>
        <v>Waschmittel bunt</v>
      </c>
      <c r="AG4" s="70"/>
      <c r="AH4" s="7"/>
      <c r="AI4" s="59" t="str">
        <f aca="1">Drogerie_A</f>
        <v>Zahnbürste</v>
      </c>
      <c r="AJ4" s="68">
        <f aca="1">Drogerie_M</f>
        <v>1</v>
      </c>
      <c r="AK4" s="7"/>
      <c r="AL4" s="63">
        <f aca="1">Sonstiges_A</f>
        <v>0</v>
      </c>
      <c r="AM4" s="86">
        <f aca="1">Sonstiges_M</f>
        <v>0</v>
      </c>
    </row>
    <row r="5" spans="1:39" ht="17" customHeight="1">
      <c r="A5" s="6"/>
      <c r="B5" s="58">
        <f aca="1">Obst_A</f>
        <v>0</v>
      </c>
      <c r="C5" s="68">
        <f aca="1">Obst_M</f>
        <v>0</v>
      </c>
      <c r="D5" s="7"/>
      <c r="E5" s="58">
        <f aca="1">Gemüse_A</f>
        <v>0</v>
      </c>
      <c r="F5" s="68"/>
      <c r="G5" s="7"/>
      <c r="H5" s="59">
        <f aca="1">Aufschnitt_A</f>
        <v>0</v>
      </c>
      <c r="I5" s="70">
        <f aca="1">Aufschnitt_M</f>
        <v>0</v>
      </c>
      <c r="J5" s="7"/>
      <c r="K5" s="59">
        <f aca="1">Milchprodukte__A</f>
        <v>0</v>
      </c>
      <c r="L5" s="70">
        <f aca="1">Milchprodukte_M</f>
        <v>0</v>
      </c>
      <c r="M5" s="7"/>
      <c r="N5" s="59">
        <f aca="1">Backwaren_A</f>
        <v>0</v>
      </c>
      <c r="O5" s="70">
        <f aca="1">Backwaren_M</f>
        <v>0</v>
      </c>
      <c r="P5" s="7"/>
      <c r="Q5" s="59">
        <f aca="1">Tiefkühl_A</f>
        <v>0</v>
      </c>
      <c r="R5" s="68">
        <f aca="1">Tiefkühl_M</f>
        <v>0</v>
      </c>
      <c r="S5" s="7"/>
      <c r="T5" s="59">
        <f aca="1">Getränke_A</f>
        <v>0</v>
      </c>
      <c r="U5" s="68">
        <f aca="1">Getränke_M</f>
        <v>0</v>
      </c>
      <c r="V5" s="7"/>
      <c r="W5" s="59">
        <f aca="1">Gewürze_A</f>
        <v>0</v>
      </c>
      <c r="X5" s="68">
        <f aca="1">Gewürze_M</f>
        <v>0</v>
      </c>
      <c r="Y5" s="7"/>
      <c r="Z5" s="59" t="str">
        <f aca="1">Haltbares_A</f>
        <v>Mehl</v>
      </c>
      <c r="AA5" s="68" t="str">
        <f aca="1">Haltbares_M</f>
        <v>2 kg</v>
      </c>
      <c r="AB5" s="7"/>
      <c r="AC5" s="59">
        <f aca="1">Süßes_A</f>
        <v>0</v>
      </c>
      <c r="AD5" s="68">
        <f aca="1">Süßes_M</f>
        <v>0</v>
      </c>
      <c r="AE5" s="7"/>
      <c r="AF5" s="59">
        <f aca="1">Haushalt_A</f>
        <v>0</v>
      </c>
      <c r="AG5" s="70"/>
      <c r="AH5" s="7"/>
      <c r="AI5" s="59">
        <f aca="1">Drogerie_A</f>
        <v>0</v>
      </c>
      <c r="AJ5" s="68">
        <f aca="1">Drogerie_M</f>
        <v>0</v>
      </c>
      <c r="AK5" s="7"/>
      <c r="AL5" s="63">
        <f aca="1">Sonstiges_A</f>
        <v>0</v>
      </c>
      <c r="AM5" s="86">
        <f aca="1">Sonstiges_M</f>
        <v>0</v>
      </c>
    </row>
    <row r="6" spans="1:39" ht="17" customHeight="1">
      <c r="A6" s="6"/>
      <c r="B6" s="58">
        <f aca="1">Obst_A</f>
        <v>0</v>
      </c>
      <c r="C6" s="68">
        <f aca="1">Obst_M</f>
        <v>0</v>
      </c>
      <c r="D6" s="7"/>
      <c r="E6" s="58">
        <f aca="1">Gemüse_A</f>
        <v>0</v>
      </c>
      <c r="F6" s="68"/>
      <c r="G6" s="7"/>
      <c r="H6" s="59">
        <f aca="1">Aufschnitt_A</f>
        <v>0</v>
      </c>
      <c r="I6" s="70">
        <f aca="1">Aufschnitt_M</f>
        <v>0</v>
      </c>
      <c r="J6" s="7"/>
      <c r="K6" s="59">
        <f aca="1">Milchprodukte__A</f>
        <v>0</v>
      </c>
      <c r="L6" s="70">
        <f aca="1">Milchprodukte_M</f>
        <v>0</v>
      </c>
      <c r="M6" s="7"/>
      <c r="N6" s="59">
        <f aca="1">Backwaren_A</f>
        <v>0</v>
      </c>
      <c r="O6" s="70">
        <f aca="1">Backwaren_M</f>
        <v>0</v>
      </c>
      <c r="P6" s="7"/>
      <c r="Q6" s="59">
        <f aca="1">Tiefkühl_A</f>
        <v>0</v>
      </c>
      <c r="R6" s="68">
        <f aca="1">Tiefkühl_M</f>
        <v>0</v>
      </c>
      <c r="S6" s="7"/>
      <c r="T6" s="59">
        <f aca="1">Getränke_A</f>
        <v>0</v>
      </c>
      <c r="U6" s="68">
        <f aca="1">Getränke_M</f>
        <v>0</v>
      </c>
      <c r="V6" s="7"/>
      <c r="W6" s="59">
        <f aca="1">Gewürze_A</f>
        <v>0</v>
      </c>
      <c r="X6" s="68">
        <f aca="1">Gewürze_M</f>
        <v>0</v>
      </c>
      <c r="Y6" s="7"/>
      <c r="Z6" s="59" t="str">
        <f aca="1">Haltbares_A</f>
        <v>Reis</v>
      </c>
      <c r="AA6" s="68" t="str">
        <f aca="1">Haltbares_M</f>
        <v>500 g</v>
      </c>
      <c r="AB6" s="7"/>
      <c r="AC6" s="59">
        <f aca="1">Süßes_A</f>
        <v>0</v>
      </c>
      <c r="AD6" s="68">
        <f aca="1">Süßes_M</f>
        <v>0</v>
      </c>
      <c r="AE6" s="7"/>
      <c r="AF6" s="59">
        <f aca="1">Haushalt_A</f>
        <v>0</v>
      </c>
      <c r="AG6" s="70"/>
      <c r="AH6" s="7"/>
      <c r="AI6" s="59">
        <f aca="1">Drogerie_A</f>
        <v>0</v>
      </c>
      <c r="AJ6" s="68">
        <f aca="1">Drogerie_M</f>
        <v>0</v>
      </c>
      <c r="AK6" s="7"/>
      <c r="AL6" s="63">
        <f aca="1">Sonstiges_A</f>
        <v>0</v>
      </c>
      <c r="AM6" s="86">
        <f aca="1">Sonstiges_M</f>
        <v>0</v>
      </c>
    </row>
    <row r="7" spans="1:39" ht="17" customHeight="1">
      <c r="A7" s="6"/>
      <c r="B7" s="58">
        <f aca="1">Obst_A</f>
        <v>0</v>
      </c>
      <c r="C7" s="68">
        <f aca="1">Obst_M</f>
        <v>0</v>
      </c>
      <c r="D7" s="7"/>
      <c r="E7" s="58">
        <f aca="1">Gemüse_A</f>
        <v>0</v>
      </c>
      <c r="F7" s="68"/>
      <c r="G7" s="7"/>
      <c r="H7" s="59">
        <f aca="1">Aufschnitt_A</f>
        <v>0</v>
      </c>
      <c r="I7" s="70">
        <f aca="1">Aufschnitt_M</f>
        <v>0</v>
      </c>
      <c r="J7" s="7"/>
      <c r="K7" s="59">
        <f aca="1">Milchprodukte__A</f>
        <v>0</v>
      </c>
      <c r="L7" s="70">
        <f aca="1">Milchprodukte_M</f>
        <v>0</v>
      </c>
      <c r="M7" s="7"/>
      <c r="N7" s="59">
        <f aca="1">Backwaren_A</f>
        <v>0</v>
      </c>
      <c r="O7" s="70">
        <f aca="1">Backwaren_M</f>
        <v>0</v>
      </c>
      <c r="P7" s="7"/>
      <c r="Q7" s="59">
        <f aca="1">Tiefkühl_A</f>
        <v>0</v>
      </c>
      <c r="R7" s="68">
        <f aca="1">Tiefkühl_M</f>
        <v>0</v>
      </c>
      <c r="S7" s="7"/>
      <c r="T7" s="59">
        <f aca="1">Getränke_A</f>
        <v>0</v>
      </c>
      <c r="U7" s="68">
        <f aca="1">Getränke_M</f>
        <v>0</v>
      </c>
      <c r="V7" s="7"/>
      <c r="W7" s="59">
        <f aca="1">Gewürze_A</f>
        <v>0</v>
      </c>
      <c r="X7" s="68">
        <f aca="1">Gewürze_M</f>
        <v>0</v>
      </c>
      <c r="Y7" s="7"/>
      <c r="Z7" s="59">
        <f aca="1">Haltbares_A</f>
        <v>0</v>
      </c>
      <c r="AA7" s="68">
        <f aca="1">Haltbares_M</f>
        <v>0</v>
      </c>
      <c r="AB7" s="7"/>
      <c r="AC7" s="59">
        <f aca="1">Süßes_A</f>
        <v>0</v>
      </c>
      <c r="AD7" s="68">
        <f aca="1">Süßes_M</f>
        <v>0</v>
      </c>
      <c r="AE7" s="7"/>
      <c r="AF7" s="59">
        <f aca="1">Haushalt_A</f>
        <v>0</v>
      </c>
      <c r="AG7" s="70"/>
      <c r="AH7" s="7"/>
      <c r="AI7" s="59">
        <f aca="1">Drogerie_A</f>
        <v>0</v>
      </c>
      <c r="AJ7" s="68">
        <f aca="1">Drogerie_M</f>
        <v>0</v>
      </c>
      <c r="AK7" s="7"/>
      <c r="AL7" s="63">
        <f aca="1">Sonstiges_A</f>
        <v>0</v>
      </c>
      <c r="AM7" s="86">
        <f aca="1">Sonstiges_M</f>
        <v>0</v>
      </c>
    </row>
    <row r="8" spans="1:39" ht="17" customHeight="1">
      <c r="A8" s="6"/>
      <c r="B8" s="58">
        <f aca="1">Obst_A</f>
        <v>0</v>
      </c>
      <c r="C8" s="68">
        <f aca="1">Obst_M</f>
        <v>0</v>
      </c>
      <c r="D8" s="7"/>
      <c r="E8" s="58">
        <f aca="1">Gemüse_A</f>
        <v>0</v>
      </c>
      <c r="F8" s="68"/>
      <c r="G8" s="7"/>
      <c r="H8" s="59">
        <f aca="1">Aufschnitt_A</f>
        <v>0</v>
      </c>
      <c r="I8" s="70">
        <f aca="1">Aufschnitt_M</f>
        <v>0</v>
      </c>
      <c r="J8" s="7"/>
      <c r="K8" s="59">
        <f aca="1">Milchprodukte__A</f>
        <v>0</v>
      </c>
      <c r="L8" s="70">
        <f aca="1">Milchprodukte_M</f>
        <v>0</v>
      </c>
      <c r="M8" s="7"/>
      <c r="N8" s="59">
        <f aca="1">Backwaren_A</f>
        <v>0</v>
      </c>
      <c r="O8" s="70">
        <f aca="1">Backwaren_M</f>
        <v>0</v>
      </c>
      <c r="P8" s="7"/>
      <c r="Q8" s="59">
        <f aca="1">Tiefkühl_A</f>
        <v>0</v>
      </c>
      <c r="R8" s="68">
        <f aca="1">Tiefkühl_M</f>
        <v>0</v>
      </c>
      <c r="S8" s="7"/>
      <c r="T8" s="59">
        <f aca="1">Getränke_A</f>
        <v>0</v>
      </c>
      <c r="U8" s="68">
        <f aca="1">Getränke_M</f>
        <v>0</v>
      </c>
      <c r="V8" s="7"/>
      <c r="W8" s="59">
        <f aca="1">Gewürze_A</f>
        <v>0</v>
      </c>
      <c r="X8" s="68">
        <f aca="1">Gewürze_M</f>
        <v>0</v>
      </c>
      <c r="Y8" s="7"/>
      <c r="Z8" s="59">
        <f aca="1">Haltbares_A</f>
        <v>0</v>
      </c>
      <c r="AA8" s="68">
        <f aca="1">Haltbares_M</f>
        <v>0</v>
      </c>
      <c r="AB8" s="7"/>
      <c r="AC8" s="59">
        <f aca="1">Süßes_A</f>
        <v>0</v>
      </c>
      <c r="AD8" s="68">
        <f aca="1">Süßes_M</f>
        <v>0</v>
      </c>
      <c r="AE8" s="7"/>
      <c r="AF8" s="59">
        <f aca="1">Haushalt_A</f>
        <v>0</v>
      </c>
      <c r="AG8" s="70"/>
      <c r="AH8" s="7"/>
      <c r="AI8" s="59">
        <f aca="1">Drogerie_A</f>
        <v>0</v>
      </c>
      <c r="AJ8" s="68">
        <f aca="1">Drogerie_M</f>
        <v>0</v>
      </c>
      <c r="AK8" s="7"/>
      <c r="AL8" s="63">
        <f aca="1">Sonstiges_A</f>
        <v>0</v>
      </c>
      <c r="AM8" s="86">
        <f aca="1">Sonstiges_M</f>
        <v>0</v>
      </c>
    </row>
    <row r="9" spans="1:39" ht="17" customHeight="1">
      <c r="A9" s="6"/>
      <c r="B9" s="58">
        <f aca="1">Obst_A</f>
        <v>0</v>
      </c>
      <c r="C9" s="68">
        <f aca="1">Obst_M</f>
        <v>0</v>
      </c>
      <c r="D9" s="7"/>
      <c r="E9" s="58">
        <f aca="1">Gemüse_A</f>
        <v>0</v>
      </c>
      <c r="F9" s="68"/>
      <c r="G9" s="7"/>
      <c r="H9" s="59">
        <f aca="1">Aufschnitt_A</f>
        <v>0</v>
      </c>
      <c r="I9" s="70">
        <f aca="1">Aufschnitt_M</f>
        <v>0</v>
      </c>
      <c r="J9" s="7"/>
      <c r="K9" s="59">
        <f aca="1">Milchprodukte__A</f>
        <v>0</v>
      </c>
      <c r="L9" s="70">
        <f aca="1">Milchprodukte_M</f>
        <v>0</v>
      </c>
      <c r="M9" s="7"/>
      <c r="N9" s="59">
        <f aca="1">Backwaren_A</f>
        <v>0</v>
      </c>
      <c r="O9" s="70">
        <f aca="1">Backwaren_M</f>
        <v>0</v>
      </c>
      <c r="P9" s="7"/>
      <c r="Q9" s="59">
        <f aca="1">Tiefkühl_A</f>
        <v>0</v>
      </c>
      <c r="R9" s="68">
        <f aca="1">Tiefkühl_M</f>
        <v>0</v>
      </c>
      <c r="S9" s="7"/>
      <c r="T9" s="59">
        <f aca="1">Getränke_A</f>
        <v>0</v>
      </c>
      <c r="U9" s="68">
        <f aca="1">Getränke_M</f>
        <v>0</v>
      </c>
      <c r="V9" s="7"/>
      <c r="W9" s="59">
        <f aca="1">Gewürze_A</f>
        <v>0</v>
      </c>
      <c r="X9" s="68">
        <f aca="1">Gewürze_M</f>
        <v>0</v>
      </c>
      <c r="Y9" s="7"/>
      <c r="Z9" s="59">
        <f aca="1">Haltbares_A</f>
        <v>0</v>
      </c>
      <c r="AA9" s="68">
        <f aca="1">Haltbares_M</f>
        <v>0</v>
      </c>
      <c r="AB9" s="7"/>
      <c r="AC9" s="59">
        <f aca="1">Süßes_A</f>
        <v>0</v>
      </c>
      <c r="AD9" s="68">
        <f aca="1">Süßes_M</f>
        <v>0</v>
      </c>
      <c r="AE9" s="7"/>
      <c r="AF9" s="59">
        <f aca="1">Haushalt_A</f>
        <v>0</v>
      </c>
      <c r="AG9" s="70"/>
      <c r="AH9" s="7"/>
      <c r="AI9" s="59">
        <f aca="1">Drogerie_A</f>
        <v>0</v>
      </c>
      <c r="AJ9" s="68">
        <f aca="1">Drogerie_M</f>
        <v>0</v>
      </c>
      <c r="AK9" s="7"/>
      <c r="AL9" s="63">
        <f aca="1">Sonstiges_A</f>
        <v>0</v>
      </c>
      <c r="AM9" s="86">
        <f aca="1">Sonstiges_M</f>
        <v>0</v>
      </c>
    </row>
    <row r="10" spans="1:39" ht="17" customHeight="1">
      <c r="A10" s="6"/>
      <c r="B10" s="58">
        <f aca="1">Obst_A</f>
        <v>0</v>
      </c>
      <c r="C10" s="68">
        <f aca="1">Obst_M</f>
        <v>0</v>
      </c>
      <c r="D10" s="7"/>
      <c r="E10" s="58">
        <f aca="1">Gemüse_A</f>
        <v>0</v>
      </c>
      <c r="F10" s="68"/>
      <c r="G10" s="7"/>
      <c r="H10" s="59">
        <f aca="1">Aufschnitt_A</f>
        <v>0</v>
      </c>
      <c r="I10" s="70">
        <f aca="1">Aufschnitt_M</f>
        <v>0</v>
      </c>
      <c r="J10" s="7"/>
      <c r="K10" s="59">
        <f aca="1">Milchprodukte__A</f>
        <v>0</v>
      </c>
      <c r="L10" s="70">
        <f aca="1">Milchprodukte_M</f>
        <v>0</v>
      </c>
      <c r="M10" s="7"/>
      <c r="N10" s="59">
        <f aca="1">Backwaren_A</f>
        <v>0</v>
      </c>
      <c r="O10" s="70">
        <f aca="1">Backwaren_M</f>
        <v>0</v>
      </c>
      <c r="P10" s="7"/>
      <c r="Q10" s="59">
        <f aca="1">Tiefkühl_A</f>
        <v>0</v>
      </c>
      <c r="R10" s="68">
        <f aca="1">Tiefkühl_M</f>
        <v>0</v>
      </c>
      <c r="S10" s="7"/>
      <c r="T10" s="59">
        <f aca="1">Getränke_A</f>
        <v>0</v>
      </c>
      <c r="U10" s="68">
        <f aca="1">Getränke_M</f>
        <v>0</v>
      </c>
      <c r="V10" s="7"/>
      <c r="W10" s="59">
        <f aca="1">Gewürze_A</f>
        <v>0</v>
      </c>
      <c r="X10" s="68">
        <f aca="1">Gewürze_M</f>
        <v>0</v>
      </c>
      <c r="Y10" s="7"/>
      <c r="Z10" s="59">
        <f aca="1">Haltbares_A</f>
        <v>0</v>
      </c>
      <c r="AA10" s="68">
        <f aca="1">Haltbares_M</f>
        <v>0</v>
      </c>
      <c r="AB10" s="7"/>
      <c r="AC10" s="59">
        <f aca="1">Süßes_A</f>
        <v>0</v>
      </c>
      <c r="AD10" s="68">
        <f aca="1">Süßes_M</f>
        <v>0</v>
      </c>
      <c r="AE10" s="7"/>
      <c r="AF10" s="59">
        <f aca="1">Haushalt_A</f>
        <v>0</v>
      </c>
      <c r="AG10" s="70"/>
      <c r="AH10" s="7"/>
      <c r="AI10" s="59">
        <f aca="1">Drogerie_A</f>
        <v>0</v>
      </c>
      <c r="AJ10" s="68">
        <f aca="1">Drogerie_M</f>
        <v>0</v>
      </c>
      <c r="AK10" s="7"/>
      <c r="AL10" s="63">
        <f aca="1">Sonstiges_A</f>
        <v>0</v>
      </c>
      <c r="AM10" s="86">
        <f aca="1">Sonstiges_M</f>
        <v>0</v>
      </c>
    </row>
    <row r="11" spans="1:39" ht="17" customHeight="1">
      <c r="A11" s="6"/>
      <c r="B11" s="58">
        <f aca="1">Obst_A</f>
        <v>0</v>
      </c>
      <c r="C11" s="68">
        <f aca="1">Obst_M</f>
        <v>0</v>
      </c>
      <c r="D11" s="7"/>
      <c r="E11" s="58">
        <f aca="1">Gemüse_A</f>
        <v>0</v>
      </c>
      <c r="F11" s="68"/>
      <c r="G11" s="7"/>
      <c r="H11" s="59">
        <f aca="1">Aufschnitt_A</f>
        <v>0</v>
      </c>
      <c r="I11" s="70">
        <f aca="1">Aufschnitt_M</f>
        <v>0</v>
      </c>
      <c r="J11" s="7"/>
      <c r="K11" s="59">
        <f aca="1">Milchprodukte__A</f>
        <v>0</v>
      </c>
      <c r="L11" s="70">
        <f aca="1">Milchprodukte_M</f>
        <v>0</v>
      </c>
      <c r="M11" s="7"/>
      <c r="N11" s="59">
        <f aca="1">Backwaren_A</f>
        <v>0</v>
      </c>
      <c r="O11" s="70">
        <f aca="1">Backwaren_M</f>
        <v>0</v>
      </c>
      <c r="P11" s="7"/>
      <c r="Q11" s="59">
        <f aca="1">Tiefkühl_A</f>
        <v>0</v>
      </c>
      <c r="R11" s="68">
        <f aca="1">Tiefkühl_M</f>
        <v>0</v>
      </c>
      <c r="S11" s="7"/>
      <c r="T11" s="59">
        <f aca="1">Getränke_A</f>
        <v>0</v>
      </c>
      <c r="U11" s="68">
        <f aca="1">Getränke_M</f>
        <v>0</v>
      </c>
      <c r="V11" s="7"/>
      <c r="W11" s="59">
        <f aca="1">Gewürze_A</f>
        <v>0</v>
      </c>
      <c r="X11" s="68">
        <f aca="1">Gewürze_M</f>
        <v>0</v>
      </c>
      <c r="Y11" s="7"/>
      <c r="Z11" s="59">
        <f aca="1">Haltbares_A</f>
        <v>0</v>
      </c>
      <c r="AA11" s="68">
        <f aca="1">Haltbares_M</f>
        <v>0</v>
      </c>
      <c r="AB11" s="7"/>
      <c r="AC11" s="59">
        <f aca="1">Süßes_A</f>
        <v>0</v>
      </c>
      <c r="AD11" s="68">
        <f aca="1">Süßes_M</f>
        <v>0</v>
      </c>
      <c r="AE11" s="7"/>
      <c r="AF11" s="59">
        <f aca="1">Haushalt_A</f>
        <v>0</v>
      </c>
      <c r="AG11" s="70"/>
      <c r="AH11" s="7"/>
      <c r="AI11" s="59">
        <f aca="1">Drogerie_A</f>
        <v>0</v>
      </c>
      <c r="AJ11" s="68">
        <f aca="1">Drogerie_M</f>
        <v>0</v>
      </c>
      <c r="AK11" s="7"/>
      <c r="AL11" s="63">
        <f aca="1">Sonstiges_A</f>
        <v>0</v>
      </c>
      <c r="AM11" s="86">
        <f aca="1">Sonstiges_M</f>
        <v>0</v>
      </c>
    </row>
    <row r="12" spans="1:39" ht="17" customHeight="1">
      <c r="A12" s="6"/>
      <c r="B12" s="58">
        <f aca="1">Obst_A</f>
        <v>0</v>
      </c>
      <c r="C12" s="68">
        <f aca="1">Obst_M</f>
        <v>0</v>
      </c>
      <c r="D12" s="7"/>
      <c r="E12" s="58">
        <f aca="1">Gemüse_A</f>
        <v>0</v>
      </c>
      <c r="F12" s="68"/>
      <c r="G12" s="7"/>
      <c r="H12" s="59">
        <f aca="1">Aufschnitt_A</f>
        <v>0</v>
      </c>
      <c r="I12" s="70">
        <f aca="1">Aufschnitt_M</f>
        <v>0</v>
      </c>
      <c r="J12" s="7"/>
      <c r="K12" s="59">
        <f aca="1">Milchprodukte__A</f>
        <v>0</v>
      </c>
      <c r="L12" s="70">
        <f aca="1">Milchprodukte_M</f>
        <v>0</v>
      </c>
      <c r="M12" s="7"/>
      <c r="N12" s="59">
        <f aca="1">Backwaren_A</f>
        <v>0</v>
      </c>
      <c r="O12" s="70">
        <f aca="1">Backwaren_M</f>
        <v>0</v>
      </c>
      <c r="P12" s="7"/>
      <c r="Q12" s="59">
        <f aca="1">Tiefkühl_A</f>
        <v>0</v>
      </c>
      <c r="R12" s="68">
        <f aca="1">Tiefkühl_M</f>
        <v>0</v>
      </c>
      <c r="S12" s="7"/>
      <c r="T12" s="59">
        <f aca="1">Getränke_A</f>
        <v>0</v>
      </c>
      <c r="U12" s="68">
        <f aca="1">Getränke_M</f>
        <v>0</v>
      </c>
      <c r="V12" s="7"/>
      <c r="W12" s="59">
        <f aca="1">Gewürze_A</f>
        <v>0</v>
      </c>
      <c r="X12" s="68">
        <f aca="1">Gewürze_M</f>
        <v>0</v>
      </c>
      <c r="Y12" s="7"/>
      <c r="Z12" s="59">
        <f aca="1">Haltbares_A</f>
        <v>0</v>
      </c>
      <c r="AA12" s="68">
        <f aca="1">Haltbares_M</f>
        <v>0</v>
      </c>
      <c r="AB12" s="7"/>
      <c r="AC12" s="59">
        <f aca="1">Süßes_A</f>
        <v>0</v>
      </c>
      <c r="AD12" s="68">
        <f aca="1">Süßes_M</f>
        <v>0</v>
      </c>
      <c r="AE12" s="7"/>
      <c r="AF12" s="59">
        <f aca="1">Haushalt_A</f>
        <v>0</v>
      </c>
      <c r="AG12" s="70"/>
      <c r="AH12" s="7"/>
      <c r="AI12" s="59">
        <f aca="1">Drogerie_A</f>
        <v>0</v>
      </c>
      <c r="AJ12" s="68">
        <f aca="1">Drogerie_M</f>
        <v>0</v>
      </c>
      <c r="AK12" s="7"/>
      <c r="AL12" s="63">
        <f aca="1">Sonstiges_A</f>
        <v>0</v>
      </c>
      <c r="AM12" s="86">
        <f aca="1">Sonstiges_M</f>
        <v>0</v>
      </c>
    </row>
    <row r="13" spans="1:39" ht="17" customHeight="1">
      <c r="A13" s="6"/>
      <c r="B13" s="58">
        <f aca="1">Obst_A</f>
        <v>0</v>
      </c>
      <c r="C13" s="68">
        <f aca="1">Obst_M</f>
        <v>0</v>
      </c>
      <c r="D13" s="7"/>
      <c r="E13" s="58">
        <f aca="1">Gemüse_A</f>
        <v>0</v>
      </c>
      <c r="F13" s="68"/>
      <c r="G13" s="7"/>
      <c r="H13" s="59">
        <f aca="1">Aufschnitt_A</f>
        <v>0</v>
      </c>
      <c r="I13" s="70">
        <f aca="1">Aufschnitt_M</f>
        <v>0</v>
      </c>
      <c r="J13" s="7"/>
      <c r="K13" s="59">
        <f aca="1">Milchprodukte__A</f>
        <v>0</v>
      </c>
      <c r="L13" s="70">
        <f aca="1">Milchprodukte_M</f>
        <v>0</v>
      </c>
      <c r="M13" s="7"/>
      <c r="N13" s="59">
        <f aca="1">Backwaren_A</f>
        <v>0</v>
      </c>
      <c r="O13" s="70">
        <f aca="1">Backwaren_M</f>
        <v>0</v>
      </c>
      <c r="P13" s="7"/>
      <c r="Q13" s="59">
        <f aca="1">Tiefkühl_A</f>
        <v>0</v>
      </c>
      <c r="R13" s="68">
        <f aca="1">Tiefkühl_M</f>
        <v>0</v>
      </c>
      <c r="S13" s="7"/>
      <c r="T13" s="59">
        <f aca="1">Getränke_A</f>
        <v>0</v>
      </c>
      <c r="U13" s="68">
        <f aca="1">Getränke_M</f>
        <v>0</v>
      </c>
      <c r="V13" s="7"/>
      <c r="W13" s="59">
        <f aca="1">Gewürze_A</f>
        <v>0</v>
      </c>
      <c r="X13" s="68">
        <f aca="1">Gewürze_M</f>
        <v>0</v>
      </c>
      <c r="Y13" s="7"/>
      <c r="Z13" s="59">
        <f aca="1">Haltbares_A</f>
        <v>0</v>
      </c>
      <c r="AA13" s="68">
        <f aca="1">Haltbares_M</f>
        <v>0</v>
      </c>
      <c r="AB13" s="7"/>
      <c r="AC13" s="59">
        <f aca="1">Süßes_A</f>
        <v>0</v>
      </c>
      <c r="AD13" s="68">
        <f aca="1">Süßes_M</f>
        <v>0</v>
      </c>
      <c r="AE13" s="7"/>
      <c r="AF13" s="59">
        <f aca="1">Haushalt_A</f>
        <v>0</v>
      </c>
      <c r="AG13" s="70"/>
      <c r="AH13" s="7"/>
      <c r="AI13" s="59">
        <f aca="1">Drogerie_A</f>
        <v>0</v>
      </c>
      <c r="AJ13" s="68">
        <f aca="1">Drogerie_M</f>
        <v>0</v>
      </c>
      <c r="AK13" s="7"/>
      <c r="AL13" s="63">
        <f aca="1">Sonstiges_A</f>
        <v>0</v>
      </c>
      <c r="AM13" s="86">
        <f aca="1">Sonstiges_M</f>
        <v>0</v>
      </c>
    </row>
    <row r="14" spans="1:39" ht="17" customHeight="1">
      <c r="A14" s="6"/>
      <c r="B14" s="58">
        <f aca="1">Obst_A</f>
        <v>0</v>
      </c>
      <c r="C14" s="68">
        <f aca="1">Obst_M</f>
        <v>0</v>
      </c>
      <c r="D14" s="7"/>
      <c r="E14" s="58">
        <f aca="1">Gemüse_A</f>
        <v>0</v>
      </c>
      <c r="F14" s="68"/>
      <c r="G14" s="7"/>
      <c r="H14" s="59">
        <f aca="1">Aufschnitt_A</f>
        <v>0</v>
      </c>
      <c r="I14" s="70">
        <f aca="1">Aufschnitt_M</f>
        <v>0</v>
      </c>
      <c r="J14" s="7"/>
      <c r="K14" s="59">
        <f aca="1">Milchprodukte__A</f>
        <v>0</v>
      </c>
      <c r="L14" s="70">
        <f aca="1">Milchprodukte_M</f>
        <v>0</v>
      </c>
      <c r="M14" s="7"/>
      <c r="N14" s="59">
        <f aca="1">Backwaren_A</f>
        <v>0</v>
      </c>
      <c r="O14" s="70">
        <f aca="1">Backwaren_M</f>
        <v>0</v>
      </c>
      <c r="P14" s="7"/>
      <c r="Q14" s="59">
        <f aca="1">Tiefkühl_A</f>
        <v>0</v>
      </c>
      <c r="R14" s="68">
        <f aca="1">Tiefkühl_M</f>
        <v>0</v>
      </c>
      <c r="S14" s="7"/>
      <c r="T14" s="59">
        <f aca="1">Getränke_A</f>
        <v>0</v>
      </c>
      <c r="U14" s="68">
        <f aca="1">Getränke_M</f>
        <v>0</v>
      </c>
      <c r="V14" s="7"/>
      <c r="W14" s="59">
        <f aca="1">Gewürze_A</f>
        <v>0</v>
      </c>
      <c r="X14" s="68">
        <f aca="1">Gewürze_M</f>
        <v>0</v>
      </c>
      <c r="Y14" s="7"/>
      <c r="Z14" s="59">
        <f aca="1">Haltbares_A</f>
        <v>0</v>
      </c>
      <c r="AA14" s="68">
        <f aca="1">Haltbares_M</f>
        <v>0</v>
      </c>
      <c r="AB14" s="7"/>
      <c r="AC14" s="59">
        <f aca="1">Süßes_A</f>
        <v>0</v>
      </c>
      <c r="AD14" s="68">
        <f aca="1">Süßes_M</f>
        <v>0</v>
      </c>
      <c r="AE14" s="7"/>
      <c r="AF14" s="59">
        <f aca="1">Haushalt_A</f>
        <v>0</v>
      </c>
      <c r="AG14" s="70"/>
      <c r="AH14" s="7"/>
      <c r="AI14" s="59">
        <f aca="1">Drogerie_A</f>
        <v>0</v>
      </c>
      <c r="AJ14" s="68">
        <f aca="1">Drogerie_M</f>
        <v>0</v>
      </c>
      <c r="AK14" s="7"/>
      <c r="AL14" s="63">
        <f aca="1">Sonstiges_A</f>
        <v>0</v>
      </c>
      <c r="AM14" s="86">
        <f aca="1">Sonstiges_M</f>
        <v>0</v>
      </c>
    </row>
    <row r="15" spans="1:39" ht="17" customHeight="1">
      <c r="A15" s="6"/>
      <c r="B15" s="58">
        <f aca="1">Obst_A</f>
        <v>0</v>
      </c>
      <c r="C15" s="68">
        <f aca="1">Obst_M</f>
        <v>0</v>
      </c>
      <c r="D15" s="7"/>
      <c r="E15" s="58">
        <f aca="1">Gemüse_A</f>
        <v>0</v>
      </c>
      <c r="F15" s="68"/>
      <c r="G15" s="7"/>
      <c r="H15" s="59">
        <f aca="1">Aufschnitt_A</f>
        <v>0</v>
      </c>
      <c r="I15" s="70">
        <f aca="1">Aufschnitt_M</f>
        <v>0</v>
      </c>
      <c r="J15" s="7"/>
      <c r="K15" s="59">
        <f aca="1">Milchprodukte__A</f>
        <v>0</v>
      </c>
      <c r="L15" s="70">
        <f aca="1">Milchprodukte_M</f>
        <v>0</v>
      </c>
      <c r="M15" s="7"/>
      <c r="N15" s="59">
        <f aca="1">Backwaren_A</f>
        <v>0</v>
      </c>
      <c r="O15" s="70">
        <f aca="1">Backwaren_M</f>
        <v>0</v>
      </c>
      <c r="P15" s="7"/>
      <c r="Q15" s="59">
        <f aca="1">Tiefkühl_A</f>
        <v>0</v>
      </c>
      <c r="R15" s="68">
        <f aca="1">Tiefkühl_M</f>
        <v>0</v>
      </c>
      <c r="S15" s="7"/>
      <c r="T15" s="59">
        <f aca="1">Getränke_A</f>
        <v>0</v>
      </c>
      <c r="U15" s="68">
        <f aca="1">Getränke_M</f>
        <v>0</v>
      </c>
      <c r="V15" s="7"/>
      <c r="W15" s="59">
        <f aca="1">Gewürze_A</f>
        <v>0</v>
      </c>
      <c r="X15" s="68">
        <f aca="1">Gewürze_M</f>
        <v>0</v>
      </c>
      <c r="Y15" s="7"/>
      <c r="Z15" s="59">
        <f aca="1">Haltbares_A</f>
        <v>0</v>
      </c>
      <c r="AA15" s="68">
        <f aca="1">Haltbares_M</f>
        <v>0</v>
      </c>
      <c r="AB15" s="7"/>
      <c r="AC15" s="59">
        <f aca="1">Süßes_A</f>
        <v>0</v>
      </c>
      <c r="AD15" s="68">
        <f aca="1">Süßes_M</f>
        <v>0</v>
      </c>
      <c r="AE15" s="7"/>
      <c r="AF15" s="59">
        <f aca="1">Haushalt_A</f>
        <v>0</v>
      </c>
      <c r="AG15" s="70"/>
      <c r="AH15" s="7"/>
      <c r="AI15" s="59">
        <f aca="1">Drogerie_A</f>
        <v>0</v>
      </c>
      <c r="AJ15" s="68">
        <f aca="1">Drogerie_M</f>
        <v>0</v>
      </c>
      <c r="AK15" s="7"/>
      <c r="AL15" s="63">
        <f aca="1">Sonstiges_A</f>
        <v>0</v>
      </c>
      <c r="AM15" s="86">
        <f aca="1">Sonstiges_M</f>
        <v>0</v>
      </c>
    </row>
    <row r="16" spans="1:39" ht="17" customHeight="1">
      <c r="A16" s="6"/>
      <c r="B16" s="58">
        <f aca="1">Obst_A</f>
        <v>0</v>
      </c>
      <c r="C16" s="68">
        <f aca="1">Obst_M</f>
        <v>0</v>
      </c>
      <c r="D16" s="7"/>
      <c r="E16" s="58">
        <f aca="1">Gemüse_A</f>
        <v>0</v>
      </c>
      <c r="F16" s="68"/>
      <c r="G16" s="7"/>
      <c r="H16" s="59">
        <f aca="1">Aufschnitt_A</f>
        <v>0</v>
      </c>
      <c r="I16" s="70">
        <f aca="1">Aufschnitt_M</f>
        <v>0</v>
      </c>
      <c r="J16" s="7"/>
      <c r="K16" s="59">
        <f aca="1">Milchprodukte__A</f>
        <v>0</v>
      </c>
      <c r="L16" s="70">
        <f aca="1">Milchprodukte_M</f>
        <v>0</v>
      </c>
      <c r="M16" s="7"/>
      <c r="N16" s="59">
        <f aca="1">Backwaren_A</f>
        <v>0</v>
      </c>
      <c r="O16" s="70">
        <f aca="1">Backwaren_M</f>
        <v>0</v>
      </c>
      <c r="P16" s="7"/>
      <c r="Q16" s="59">
        <f aca="1">Tiefkühl_A</f>
        <v>0</v>
      </c>
      <c r="R16" s="68">
        <f aca="1">Tiefkühl_M</f>
        <v>0</v>
      </c>
      <c r="S16" s="7"/>
      <c r="T16" s="59">
        <f aca="1">Getränke_A</f>
        <v>0</v>
      </c>
      <c r="U16" s="68">
        <f aca="1">Getränke_M</f>
        <v>0</v>
      </c>
      <c r="V16" s="7"/>
      <c r="W16" s="59">
        <f aca="1">Gewürze_A</f>
        <v>0</v>
      </c>
      <c r="X16" s="68">
        <f aca="1">Gewürze_M</f>
        <v>0</v>
      </c>
      <c r="Y16" s="7"/>
      <c r="Z16" s="59">
        <f aca="1">Haltbares_A</f>
        <v>0</v>
      </c>
      <c r="AA16" s="68">
        <f aca="1">Haltbares_M</f>
        <v>0</v>
      </c>
      <c r="AB16" s="7"/>
      <c r="AC16" s="59">
        <f aca="1">Süßes_A</f>
        <v>0</v>
      </c>
      <c r="AD16" s="68">
        <f aca="1">Süßes_M</f>
        <v>0</v>
      </c>
      <c r="AE16" s="7"/>
      <c r="AF16" s="59">
        <f aca="1">Haushalt_A</f>
        <v>0</v>
      </c>
      <c r="AG16" s="70"/>
      <c r="AH16" s="7"/>
      <c r="AI16" s="59">
        <f aca="1">Drogerie_A</f>
        <v>0</v>
      </c>
      <c r="AJ16" s="68">
        <f aca="1">Drogerie_M</f>
        <v>0</v>
      </c>
      <c r="AK16" s="7"/>
      <c r="AL16" s="63">
        <f aca="1">Sonstiges_A</f>
        <v>0</v>
      </c>
      <c r="AM16" s="86">
        <f aca="1">Sonstiges_M</f>
        <v>0</v>
      </c>
    </row>
    <row r="17" spans="1:39" ht="17" customHeight="1">
      <c r="A17" s="6"/>
      <c r="B17" s="58">
        <f aca="1">Obst_A</f>
        <v>0</v>
      </c>
      <c r="C17" s="68">
        <f aca="1">Obst_M</f>
        <v>0</v>
      </c>
      <c r="D17" s="7"/>
      <c r="E17" s="58">
        <f aca="1">Gemüse_A</f>
        <v>0</v>
      </c>
      <c r="F17" s="68"/>
      <c r="G17" s="7"/>
      <c r="H17" s="59">
        <f aca="1">Aufschnitt_A</f>
        <v>0</v>
      </c>
      <c r="I17" s="70">
        <f aca="1">Aufschnitt_M</f>
        <v>0</v>
      </c>
      <c r="J17" s="7"/>
      <c r="K17" s="59">
        <f aca="1">Milchprodukte__A</f>
        <v>0</v>
      </c>
      <c r="L17" s="70">
        <f aca="1">Milchprodukte_M</f>
        <v>0</v>
      </c>
      <c r="M17" s="7"/>
      <c r="N17" s="59">
        <f aca="1">Backwaren_A</f>
        <v>0</v>
      </c>
      <c r="O17" s="70">
        <f aca="1">Backwaren_M</f>
        <v>0</v>
      </c>
      <c r="P17" s="7"/>
      <c r="Q17" s="59">
        <f aca="1">Tiefkühl_A</f>
        <v>0</v>
      </c>
      <c r="R17" s="68">
        <f aca="1">Tiefkühl_M</f>
        <v>0</v>
      </c>
      <c r="S17" s="7"/>
      <c r="T17" s="59">
        <f aca="1">Getränke_A</f>
        <v>0</v>
      </c>
      <c r="U17" s="68">
        <f aca="1">Getränke_M</f>
        <v>0</v>
      </c>
      <c r="V17" s="7"/>
      <c r="W17" s="59">
        <f aca="1">Gewürze_A</f>
        <v>0</v>
      </c>
      <c r="X17" s="68">
        <f aca="1">Gewürze_M</f>
        <v>0</v>
      </c>
      <c r="Y17" s="7"/>
      <c r="Z17" s="59">
        <f aca="1">Haltbares_A</f>
        <v>0</v>
      </c>
      <c r="AA17" s="68">
        <f aca="1">Haltbares_M</f>
        <v>0</v>
      </c>
      <c r="AB17" s="7"/>
      <c r="AC17" s="59">
        <f aca="1">Süßes_A</f>
        <v>0</v>
      </c>
      <c r="AD17" s="68">
        <f aca="1">Süßes_M</f>
        <v>0</v>
      </c>
      <c r="AE17" s="7"/>
      <c r="AF17" s="59">
        <f aca="1">Haushalt_A</f>
        <v>0</v>
      </c>
      <c r="AG17" s="70"/>
      <c r="AH17" s="7"/>
      <c r="AI17" s="59">
        <f aca="1">Drogerie_A</f>
        <v>0</v>
      </c>
      <c r="AJ17" s="68">
        <f aca="1">Drogerie_M</f>
        <v>0</v>
      </c>
      <c r="AK17" s="7"/>
      <c r="AL17" s="63">
        <f aca="1">Sonstiges_A</f>
        <v>0</v>
      </c>
      <c r="AM17" s="86">
        <f aca="1">Sonstiges_M</f>
        <v>0</v>
      </c>
    </row>
    <row r="18" spans="1:39" ht="17" customHeight="1">
      <c r="A18" s="6"/>
      <c r="B18" s="58">
        <f aca="1">Obst_A</f>
        <v>0</v>
      </c>
      <c r="C18" s="68">
        <f aca="1">Obst_M</f>
        <v>0</v>
      </c>
      <c r="D18" s="7"/>
      <c r="E18" s="58">
        <f aca="1">Gemüse_A</f>
        <v>0</v>
      </c>
      <c r="F18" s="68"/>
      <c r="G18" s="7"/>
      <c r="H18" s="59">
        <f aca="1">Aufschnitt_A</f>
        <v>0</v>
      </c>
      <c r="I18" s="70">
        <f aca="1">Aufschnitt_M</f>
        <v>0</v>
      </c>
      <c r="J18" s="7"/>
      <c r="K18" s="59">
        <f aca="1">Milchprodukte__A</f>
        <v>0</v>
      </c>
      <c r="L18" s="70">
        <f aca="1">Milchprodukte_M</f>
        <v>0</v>
      </c>
      <c r="M18" s="7"/>
      <c r="N18" s="59">
        <f aca="1">Backwaren_A</f>
        <v>0</v>
      </c>
      <c r="O18" s="70">
        <f aca="1">Backwaren_M</f>
        <v>0</v>
      </c>
      <c r="P18" s="7"/>
      <c r="Q18" s="59">
        <f aca="1">Tiefkühl_A</f>
        <v>0</v>
      </c>
      <c r="R18" s="68">
        <f aca="1">Tiefkühl_M</f>
        <v>0</v>
      </c>
      <c r="S18" s="7"/>
      <c r="T18" s="59">
        <f aca="1">Getränke_A</f>
        <v>0</v>
      </c>
      <c r="U18" s="68">
        <f aca="1">Getränke_M</f>
        <v>0</v>
      </c>
      <c r="V18" s="7"/>
      <c r="W18" s="59">
        <f aca="1">Gewürze_A</f>
        <v>0</v>
      </c>
      <c r="X18" s="68">
        <f aca="1">Gewürze_M</f>
        <v>0</v>
      </c>
      <c r="Y18" s="7"/>
      <c r="Z18" s="59">
        <f aca="1">Haltbares_A</f>
        <v>0</v>
      </c>
      <c r="AA18" s="68">
        <f aca="1">Haltbares_M</f>
        <v>0</v>
      </c>
      <c r="AB18" s="7"/>
      <c r="AC18" s="59">
        <f aca="1">Süßes_A</f>
        <v>0</v>
      </c>
      <c r="AD18" s="68">
        <f aca="1">Süßes_M</f>
        <v>0</v>
      </c>
      <c r="AE18" s="7"/>
      <c r="AF18" s="59">
        <f aca="1">Haushalt_A</f>
        <v>0</v>
      </c>
      <c r="AG18" s="70"/>
      <c r="AH18" s="7"/>
      <c r="AI18" s="59">
        <f aca="1">Drogerie_A</f>
        <v>0</v>
      </c>
      <c r="AJ18" s="68">
        <f aca="1">Drogerie_M</f>
        <v>0</v>
      </c>
      <c r="AK18" s="7"/>
      <c r="AL18" s="63">
        <f aca="1">Sonstiges_A</f>
        <v>0</v>
      </c>
      <c r="AM18" s="86">
        <f aca="1">Sonstiges_M</f>
        <v>0</v>
      </c>
    </row>
    <row r="19" spans="1:39" ht="17" customHeight="1">
      <c r="A19" s="6"/>
      <c r="B19" s="58">
        <f aca="1">Obst_A</f>
        <v>0</v>
      </c>
      <c r="C19" s="68">
        <f aca="1">Obst_M</f>
        <v>0</v>
      </c>
      <c r="D19" s="7"/>
      <c r="E19" s="58">
        <f aca="1">Gemüse_A</f>
        <v>0</v>
      </c>
      <c r="F19" s="68"/>
      <c r="G19" s="7"/>
      <c r="H19" s="59">
        <f aca="1">Aufschnitt_A</f>
        <v>0</v>
      </c>
      <c r="I19" s="70">
        <f aca="1">Aufschnitt_M</f>
        <v>0</v>
      </c>
      <c r="J19" s="7"/>
      <c r="K19" s="59">
        <f aca="1">Milchprodukte__A</f>
        <v>0</v>
      </c>
      <c r="L19" s="70">
        <f aca="1">Milchprodukte_M</f>
        <v>0</v>
      </c>
      <c r="M19" s="7"/>
      <c r="N19" s="59">
        <f aca="1">Backwaren_A</f>
        <v>0</v>
      </c>
      <c r="O19" s="70">
        <f aca="1">Backwaren_M</f>
        <v>0</v>
      </c>
      <c r="P19" s="7"/>
      <c r="Q19" s="59">
        <f aca="1">Tiefkühl_A</f>
        <v>0</v>
      </c>
      <c r="R19" s="68">
        <f aca="1">Tiefkühl_M</f>
        <v>0</v>
      </c>
      <c r="S19" s="7"/>
      <c r="T19" s="59">
        <f aca="1">Getränke_A</f>
        <v>0</v>
      </c>
      <c r="U19" s="68">
        <f aca="1">Getränke_M</f>
        <v>0</v>
      </c>
      <c r="V19" s="7"/>
      <c r="W19" s="59">
        <f aca="1">Gewürze_A</f>
        <v>0</v>
      </c>
      <c r="X19" s="68">
        <f aca="1">Gewürze_M</f>
        <v>0</v>
      </c>
      <c r="Y19" s="7"/>
      <c r="Z19" s="59">
        <f aca="1">Haltbares_A</f>
        <v>0</v>
      </c>
      <c r="AA19" s="68">
        <f aca="1">Haltbares_M</f>
        <v>0</v>
      </c>
      <c r="AB19" s="7"/>
      <c r="AC19" s="59">
        <f aca="1">Süßes_A</f>
        <v>0</v>
      </c>
      <c r="AD19" s="68">
        <f aca="1">Süßes_M</f>
        <v>0</v>
      </c>
      <c r="AE19" s="7"/>
      <c r="AF19" s="59">
        <f aca="1">Haushalt_A</f>
        <v>0</v>
      </c>
      <c r="AG19" s="70"/>
      <c r="AH19" s="7"/>
      <c r="AI19" s="59">
        <f aca="1">Drogerie_A</f>
        <v>0</v>
      </c>
      <c r="AJ19" s="68">
        <f aca="1">Drogerie_M</f>
        <v>0</v>
      </c>
      <c r="AK19" s="7"/>
      <c r="AL19" s="63">
        <f aca="1">Sonstiges_A</f>
        <v>0</v>
      </c>
      <c r="AM19" s="86">
        <f aca="1">Sonstiges_M</f>
        <v>0</v>
      </c>
    </row>
    <row r="20" spans="1:39" ht="17" customHeight="1">
      <c r="A20" s="6"/>
      <c r="B20" s="58">
        <f aca="1">Obst_A</f>
        <v>0</v>
      </c>
      <c r="C20" s="68">
        <f aca="1">Obst_M</f>
        <v>0</v>
      </c>
      <c r="D20" s="7"/>
      <c r="E20" s="58">
        <f aca="1">Gemüse_A</f>
        <v>0</v>
      </c>
      <c r="F20" s="68"/>
      <c r="G20" s="7"/>
      <c r="H20" s="59">
        <f aca="1">Aufschnitt_A</f>
        <v>0</v>
      </c>
      <c r="I20" s="70">
        <f aca="1">Aufschnitt_M</f>
        <v>0</v>
      </c>
      <c r="J20" s="7"/>
      <c r="K20" s="59">
        <f aca="1">Milchprodukte__A</f>
        <v>0</v>
      </c>
      <c r="L20" s="70">
        <f aca="1">Milchprodukte_M</f>
        <v>0</v>
      </c>
      <c r="M20" s="7"/>
      <c r="N20" s="59">
        <f aca="1">Backwaren_A</f>
        <v>0</v>
      </c>
      <c r="O20" s="70">
        <f aca="1">Backwaren_M</f>
        <v>0</v>
      </c>
      <c r="P20" s="7"/>
      <c r="Q20" s="59">
        <f aca="1">Tiefkühl_A</f>
        <v>0</v>
      </c>
      <c r="R20" s="68">
        <f aca="1">Tiefkühl_M</f>
        <v>0</v>
      </c>
      <c r="S20" s="7"/>
      <c r="T20" s="59">
        <f aca="1">Getränke_A</f>
        <v>0</v>
      </c>
      <c r="U20" s="68">
        <f aca="1">Getränke_M</f>
        <v>0</v>
      </c>
      <c r="V20" s="7"/>
      <c r="W20" s="59">
        <f aca="1">Gewürze_A</f>
        <v>0</v>
      </c>
      <c r="X20" s="68">
        <f aca="1">Gewürze_M</f>
        <v>0</v>
      </c>
      <c r="Y20" s="7"/>
      <c r="Z20" s="59">
        <f aca="1">Haltbares_A</f>
        <v>0</v>
      </c>
      <c r="AA20" s="68">
        <f aca="1">Haltbares_M</f>
        <v>0</v>
      </c>
      <c r="AB20" s="7"/>
      <c r="AC20" s="59">
        <f aca="1">Süßes_A</f>
        <v>0</v>
      </c>
      <c r="AD20" s="68">
        <f aca="1">Süßes_M</f>
        <v>0</v>
      </c>
      <c r="AE20" s="7"/>
      <c r="AF20" s="59">
        <f aca="1">Haushalt_A</f>
        <v>0</v>
      </c>
      <c r="AG20" s="70"/>
      <c r="AH20" s="7"/>
      <c r="AI20" s="59">
        <f aca="1">Drogerie_A</f>
        <v>0</v>
      </c>
      <c r="AJ20" s="68">
        <f aca="1">Drogerie_M</f>
        <v>0</v>
      </c>
      <c r="AK20" s="7"/>
      <c r="AL20" s="63">
        <f aca="1">Sonstiges_A</f>
        <v>0</v>
      </c>
      <c r="AM20" s="86">
        <f aca="1">Sonstiges_M</f>
        <v>0</v>
      </c>
    </row>
    <row r="21" spans="1:39" ht="17" customHeight="1">
      <c r="A21" s="6"/>
      <c r="B21" s="58">
        <f aca="1">Obst_A</f>
        <v>0</v>
      </c>
      <c r="C21" s="68">
        <f aca="1">Obst_M</f>
        <v>0</v>
      </c>
      <c r="D21" s="7"/>
      <c r="E21" s="58">
        <f aca="1">Gemüse_A</f>
        <v>0</v>
      </c>
      <c r="F21" s="68"/>
      <c r="G21" s="7"/>
      <c r="H21" s="59">
        <f aca="1">Aufschnitt_A</f>
        <v>0</v>
      </c>
      <c r="I21" s="70">
        <f aca="1">Aufschnitt_M</f>
        <v>0</v>
      </c>
      <c r="J21" s="7"/>
      <c r="K21" s="59">
        <f aca="1">Milchprodukte__A</f>
        <v>0</v>
      </c>
      <c r="L21" s="70">
        <f aca="1">Milchprodukte_M</f>
        <v>0</v>
      </c>
      <c r="M21" s="7"/>
      <c r="N21" s="59">
        <f aca="1">Backwaren_A</f>
        <v>0</v>
      </c>
      <c r="O21" s="70">
        <f aca="1">Backwaren_M</f>
        <v>0</v>
      </c>
      <c r="P21" s="7"/>
      <c r="Q21" s="59">
        <f aca="1">Tiefkühl_A</f>
        <v>0</v>
      </c>
      <c r="R21" s="68">
        <f aca="1">Tiefkühl_M</f>
        <v>0</v>
      </c>
      <c r="S21" s="7"/>
      <c r="T21" s="59">
        <f aca="1">Getränke_A</f>
        <v>0</v>
      </c>
      <c r="U21" s="68">
        <f aca="1">Getränke_M</f>
        <v>0</v>
      </c>
      <c r="V21" s="7"/>
      <c r="W21" s="59">
        <f aca="1">Gewürze_A</f>
        <v>0</v>
      </c>
      <c r="X21" s="68">
        <f aca="1">Gewürze_M</f>
        <v>0</v>
      </c>
      <c r="Y21" s="7"/>
      <c r="Z21" s="59">
        <f aca="1">Haltbares_A</f>
        <v>0</v>
      </c>
      <c r="AA21" s="68">
        <f aca="1">Haltbares_M</f>
        <v>0</v>
      </c>
      <c r="AB21" s="7"/>
      <c r="AC21" s="59">
        <f aca="1">Süßes_A</f>
        <v>0</v>
      </c>
      <c r="AD21" s="68">
        <f aca="1">Süßes_M</f>
        <v>0</v>
      </c>
      <c r="AE21" s="7"/>
      <c r="AF21" s="59">
        <f aca="1">Haushalt_A</f>
        <v>0</v>
      </c>
      <c r="AG21" s="70"/>
      <c r="AH21" s="7"/>
      <c r="AI21" s="59">
        <f aca="1">Drogerie_A</f>
        <v>0</v>
      </c>
      <c r="AJ21" s="68">
        <f aca="1">Drogerie_M</f>
        <v>0</v>
      </c>
      <c r="AK21" s="7"/>
      <c r="AL21" s="63">
        <f aca="1">Sonstiges_A</f>
        <v>0</v>
      </c>
      <c r="AM21" s="86">
        <f aca="1">Sonstiges_M</f>
        <v>0</v>
      </c>
    </row>
    <row r="22" spans="1:39" ht="17" customHeight="1">
      <c r="A22" s="6"/>
      <c r="B22" s="58">
        <f aca="1">Obst_A</f>
        <v>0</v>
      </c>
      <c r="C22" s="68">
        <f aca="1">Obst_M</f>
        <v>0</v>
      </c>
      <c r="D22" s="7"/>
      <c r="E22" s="58">
        <f aca="1">Gemüse_A</f>
        <v>0</v>
      </c>
      <c r="F22" s="68"/>
      <c r="G22" s="7"/>
      <c r="H22" s="59">
        <f aca="1">Aufschnitt_A</f>
        <v>0</v>
      </c>
      <c r="I22" s="70">
        <f aca="1">Aufschnitt_M</f>
        <v>0</v>
      </c>
      <c r="J22" s="7"/>
      <c r="K22" s="59">
        <f aca="1">Milchprodukte__A</f>
        <v>0</v>
      </c>
      <c r="L22" s="70">
        <f aca="1">Milchprodukte_M</f>
        <v>0</v>
      </c>
      <c r="M22" s="7"/>
      <c r="N22" s="59">
        <f aca="1">Backwaren_A</f>
        <v>0</v>
      </c>
      <c r="O22" s="70">
        <f aca="1">Backwaren_M</f>
        <v>0</v>
      </c>
      <c r="P22" s="7"/>
      <c r="Q22" s="59">
        <f aca="1">Tiefkühl_A</f>
        <v>0</v>
      </c>
      <c r="R22" s="68">
        <f aca="1">Tiefkühl_M</f>
        <v>0</v>
      </c>
      <c r="S22" s="7"/>
      <c r="T22" s="59">
        <f aca="1">Getränke_A</f>
        <v>0</v>
      </c>
      <c r="U22" s="68">
        <f aca="1">Getränke_M</f>
        <v>0</v>
      </c>
      <c r="V22" s="7"/>
      <c r="W22" s="59">
        <f aca="1">Gewürze_A</f>
        <v>0</v>
      </c>
      <c r="X22" s="68">
        <f aca="1">Gewürze_M</f>
        <v>0</v>
      </c>
      <c r="Y22" s="7"/>
      <c r="Z22" s="59">
        <f aca="1">Haltbares_A</f>
        <v>0</v>
      </c>
      <c r="AA22" s="68">
        <f aca="1">Haltbares_M</f>
        <v>0</v>
      </c>
      <c r="AB22" s="7"/>
      <c r="AC22" s="59">
        <f aca="1">Süßes_A</f>
        <v>0</v>
      </c>
      <c r="AD22" s="68">
        <f aca="1">Süßes_M</f>
        <v>0</v>
      </c>
      <c r="AE22" s="7"/>
      <c r="AF22" s="59">
        <f aca="1">Haushalt_A</f>
        <v>0</v>
      </c>
      <c r="AG22" s="70"/>
      <c r="AH22" s="7"/>
      <c r="AI22" s="59">
        <f aca="1">Drogerie_A</f>
        <v>0</v>
      </c>
      <c r="AJ22" s="68">
        <f aca="1">Drogerie_M</f>
        <v>0</v>
      </c>
      <c r="AK22" s="7"/>
      <c r="AL22" s="63">
        <f aca="1">Sonstiges_A</f>
        <v>0</v>
      </c>
      <c r="AM22" s="86">
        <f aca="1">Sonstiges_M</f>
        <v>0</v>
      </c>
    </row>
    <row r="23" spans="1:39" ht="17" customHeight="1">
      <c r="A23" s="6"/>
      <c r="B23" s="58">
        <f aca="1">Obst_A</f>
        <v>0</v>
      </c>
      <c r="C23" s="68">
        <f aca="1">Obst_M</f>
        <v>0</v>
      </c>
      <c r="D23" s="7"/>
      <c r="E23" s="58">
        <f aca="1">Gemüse_A</f>
        <v>0</v>
      </c>
      <c r="F23" s="68"/>
      <c r="G23" s="7"/>
      <c r="H23" s="59">
        <f aca="1">Aufschnitt_A</f>
        <v>0</v>
      </c>
      <c r="I23" s="70">
        <f aca="1">Aufschnitt_M</f>
        <v>0</v>
      </c>
      <c r="J23" s="7"/>
      <c r="K23" s="59">
        <f aca="1">Milchprodukte__A</f>
        <v>0</v>
      </c>
      <c r="L23" s="70">
        <f aca="1">Milchprodukte_M</f>
        <v>0</v>
      </c>
      <c r="M23" s="7"/>
      <c r="N23" s="59">
        <f aca="1">Backwaren_A</f>
        <v>0</v>
      </c>
      <c r="O23" s="70">
        <f aca="1">Backwaren_M</f>
        <v>0</v>
      </c>
      <c r="P23" s="7"/>
      <c r="Q23" s="59">
        <f aca="1">Tiefkühl_A</f>
        <v>0</v>
      </c>
      <c r="R23" s="68">
        <f aca="1">Tiefkühl_M</f>
        <v>0</v>
      </c>
      <c r="S23" s="7"/>
      <c r="T23" s="59">
        <f aca="1">Getränke_A</f>
        <v>0</v>
      </c>
      <c r="U23" s="68">
        <f aca="1">Getränke_M</f>
        <v>0</v>
      </c>
      <c r="V23" s="7"/>
      <c r="W23" s="59">
        <f aca="1">Gewürze_A</f>
        <v>0</v>
      </c>
      <c r="X23" s="68">
        <f aca="1">Gewürze_M</f>
        <v>0</v>
      </c>
      <c r="Y23" s="7"/>
      <c r="Z23" s="59">
        <f aca="1">Haltbares_A</f>
        <v>0</v>
      </c>
      <c r="AA23" s="68">
        <f aca="1">Haltbares_M</f>
        <v>0</v>
      </c>
      <c r="AB23" s="7"/>
      <c r="AC23" s="59">
        <f aca="1">Süßes_A</f>
        <v>0</v>
      </c>
      <c r="AD23" s="68">
        <f aca="1">Süßes_M</f>
        <v>0</v>
      </c>
      <c r="AE23" s="7"/>
      <c r="AF23" s="59">
        <f aca="1">Haushalt_A</f>
        <v>0</v>
      </c>
      <c r="AG23" s="70"/>
      <c r="AH23" s="7"/>
      <c r="AI23" s="59">
        <f aca="1">Drogerie_A</f>
        <v>0</v>
      </c>
      <c r="AJ23" s="68">
        <f aca="1">Drogerie_M</f>
        <v>0</v>
      </c>
      <c r="AK23" s="7"/>
      <c r="AL23" s="63">
        <f aca="1">Sonstiges_A</f>
        <v>0</v>
      </c>
      <c r="AM23" s="86">
        <f aca="1">Sonstiges_M</f>
        <v>0</v>
      </c>
    </row>
    <row r="24" spans="1:39" ht="17" customHeight="1">
      <c r="A24" s="6"/>
      <c r="B24" s="58">
        <f aca="1">Obst_A</f>
        <v>0</v>
      </c>
      <c r="C24" s="68">
        <f aca="1">Obst_M</f>
        <v>0</v>
      </c>
      <c r="D24" s="7"/>
      <c r="E24" s="58">
        <f aca="1">Gemüse_A</f>
        <v>0</v>
      </c>
      <c r="F24" s="68"/>
      <c r="G24" s="7"/>
      <c r="H24" s="59">
        <f aca="1">Aufschnitt_A</f>
        <v>0</v>
      </c>
      <c r="I24" s="70">
        <f aca="1">Aufschnitt_M</f>
        <v>0</v>
      </c>
      <c r="J24" s="7"/>
      <c r="K24" s="59">
        <f aca="1">Milchprodukte__A</f>
        <v>0</v>
      </c>
      <c r="L24" s="70">
        <f aca="1">Milchprodukte_M</f>
        <v>0</v>
      </c>
      <c r="M24" s="7"/>
      <c r="N24" s="59">
        <f aca="1">Backwaren_A</f>
        <v>0</v>
      </c>
      <c r="O24" s="70">
        <f aca="1">Backwaren_M</f>
        <v>0</v>
      </c>
      <c r="P24" s="7"/>
      <c r="Q24" s="59">
        <f aca="1">Tiefkühl_A</f>
        <v>0</v>
      </c>
      <c r="R24" s="68">
        <f aca="1">Tiefkühl_M</f>
        <v>0</v>
      </c>
      <c r="S24" s="7"/>
      <c r="T24" s="59">
        <f aca="1">Getränke_A</f>
        <v>0</v>
      </c>
      <c r="U24" s="68">
        <f aca="1">Getränke_M</f>
        <v>0</v>
      </c>
      <c r="V24" s="7"/>
      <c r="W24" s="59">
        <f aca="1">Gewürze_A</f>
        <v>0</v>
      </c>
      <c r="X24" s="68">
        <f aca="1">Gewürze_M</f>
        <v>0</v>
      </c>
      <c r="Y24" s="7"/>
      <c r="Z24" s="59">
        <f aca="1">Haltbares_A</f>
        <v>0</v>
      </c>
      <c r="AA24" s="68">
        <f aca="1">Haltbares_M</f>
        <v>0</v>
      </c>
      <c r="AB24" s="7"/>
      <c r="AC24" s="59">
        <f aca="1">Süßes_A</f>
        <v>0</v>
      </c>
      <c r="AD24" s="68">
        <f aca="1">Süßes_M</f>
        <v>0</v>
      </c>
      <c r="AE24" s="7"/>
      <c r="AF24" s="59">
        <f aca="1">Haushalt_A</f>
        <v>0</v>
      </c>
      <c r="AG24" s="70"/>
      <c r="AH24" s="7"/>
      <c r="AI24" s="59">
        <f aca="1">Drogerie_A</f>
        <v>0</v>
      </c>
      <c r="AJ24" s="68">
        <f aca="1">Drogerie_M</f>
        <v>0</v>
      </c>
      <c r="AK24" s="7"/>
      <c r="AL24" s="63">
        <f aca="1">Sonstiges_A</f>
        <v>0</v>
      </c>
      <c r="AM24" s="86">
        <f aca="1">Sonstiges_M</f>
        <v>0</v>
      </c>
    </row>
    <row r="25" spans="1:39" ht="17" customHeight="1">
      <c r="A25" s="6"/>
      <c r="B25" s="58">
        <f aca="1">Obst_A</f>
        <v>0</v>
      </c>
      <c r="C25" s="68">
        <f aca="1">Obst_M</f>
        <v>0</v>
      </c>
      <c r="D25" s="7"/>
      <c r="E25" s="58">
        <f aca="1">Gemüse_A</f>
        <v>0</v>
      </c>
      <c r="F25" s="68"/>
      <c r="G25" s="7"/>
      <c r="H25" s="59">
        <f aca="1">Aufschnitt_A</f>
        <v>0</v>
      </c>
      <c r="I25" s="70">
        <f aca="1">Aufschnitt_M</f>
        <v>0</v>
      </c>
      <c r="J25" s="7"/>
      <c r="K25" s="59">
        <f aca="1">Milchprodukte__A</f>
        <v>0</v>
      </c>
      <c r="L25" s="70">
        <f aca="1">Milchprodukte_M</f>
        <v>0</v>
      </c>
      <c r="M25" s="7"/>
      <c r="N25" s="59">
        <f aca="1">Backwaren_A</f>
        <v>0</v>
      </c>
      <c r="O25" s="70">
        <f aca="1">Backwaren_M</f>
        <v>0</v>
      </c>
      <c r="P25" s="7"/>
      <c r="Q25" s="59">
        <f aca="1">Tiefkühl_A</f>
        <v>0</v>
      </c>
      <c r="R25" s="68">
        <f aca="1">Tiefkühl_M</f>
        <v>0</v>
      </c>
      <c r="S25" s="7"/>
      <c r="T25" s="59">
        <f aca="1">Getränke_A</f>
        <v>0</v>
      </c>
      <c r="U25" s="68">
        <f aca="1">Getränke_M</f>
        <v>0</v>
      </c>
      <c r="V25" s="7"/>
      <c r="W25" s="59">
        <f aca="1">Gewürze_A</f>
        <v>0</v>
      </c>
      <c r="X25" s="68">
        <f aca="1">Gewürze_M</f>
        <v>0</v>
      </c>
      <c r="Y25" s="7"/>
      <c r="Z25" s="59">
        <f aca="1">Haltbares_A</f>
        <v>0</v>
      </c>
      <c r="AA25" s="68">
        <f aca="1">Haltbares_M</f>
        <v>0</v>
      </c>
      <c r="AB25" s="7"/>
      <c r="AC25" s="59">
        <f aca="1">Süßes_A</f>
        <v>0</v>
      </c>
      <c r="AD25" s="68">
        <f aca="1">Süßes_M</f>
        <v>0</v>
      </c>
      <c r="AE25" s="7"/>
      <c r="AF25" s="59">
        <f aca="1">Haushalt_A</f>
        <v>0</v>
      </c>
      <c r="AG25" s="70"/>
      <c r="AH25" s="7"/>
      <c r="AI25" s="59">
        <f aca="1">Drogerie_A</f>
        <v>0</v>
      </c>
      <c r="AJ25" s="68">
        <f aca="1">Drogerie_M</f>
        <v>0</v>
      </c>
      <c r="AK25" s="7"/>
      <c r="AL25" s="63">
        <f aca="1">Sonstiges_A</f>
        <v>0</v>
      </c>
      <c r="AM25" s="86">
        <f aca="1">Sonstiges_M</f>
        <v>0</v>
      </c>
    </row>
    <row r="26" spans="1:39" ht="17" customHeight="1">
      <c r="A26" s="6"/>
      <c r="B26" s="58">
        <f aca="1">Obst_A</f>
        <v>0</v>
      </c>
      <c r="C26" s="68">
        <f aca="1">Obst_M</f>
        <v>0</v>
      </c>
      <c r="D26" s="7"/>
      <c r="E26" s="58">
        <f aca="1">Gemüse_A</f>
        <v>0</v>
      </c>
      <c r="F26" s="68"/>
      <c r="G26" s="7"/>
      <c r="H26" s="59">
        <f aca="1">Aufschnitt_A</f>
        <v>0</v>
      </c>
      <c r="I26" s="70">
        <f aca="1">Aufschnitt_M</f>
        <v>0</v>
      </c>
      <c r="J26" s="7"/>
      <c r="K26" s="59">
        <f aca="1">Milchprodukte__A</f>
        <v>0</v>
      </c>
      <c r="L26" s="70">
        <f aca="1">Milchprodukte_M</f>
        <v>0</v>
      </c>
      <c r="M26" s="7"/>
      <c r="N26" s="59">
        <f aca="1">Backwaren_A</f>
        <v>0</v>
      </c>
      <c r="O26" s="70">
        <f aca="1">Backwaren_M</f>
        <v>0</v>
      </c>
      <c r="P26" s="7"/>
      <c r="Q26" s="59">
        <f aca="1">Tiefkühl_A</f>
        <v>0</v>
      </c>
      <c r="R26" s="68">
        <f aca="1">Tiefkühl_M</f>
        <v>0</v>
      </c>
      <c r="S26" s="7"/>
      <c r="T26" s="59">
        <f aca="1">Getränke_A</f>
        <v>0</v>
      </c>
      <c r="U26" s="68">
        <f aca="1">Getränke_M</f>
        <v>0</v>
      </c>
      <c r="V26" s="7"/>
      <c r="W26" s="59">
        <f aca="1">Gewürze_A</f>
        <v>0</v>
      </c>
      <c r="X26" s="68">
        <f aca="1">Gewürze_M</f>
        <v>0</v>
      </c>
      <c r="Y26" s="7"/>
      <c r="Z26" s="59">
        <f aca="1">Haltbares_A</f>
        <v>0</v>
      </c>
      <c r="AA26" s="68">
        <f aca="1">Haltbares_M</f>
        <v>0</v>
      </c>
      <c r="AB26" s="7"/>
      <c r="AC26" s="59">
        <f aca="1">Süßes_A</f>
        <v>0</v>
      </c>
      <c r="AD26" s="68">
        <f aca="1">Süßes_M</f>
        <v>0</v>
      </c>
      <c r="AE26" s="7"/>
      <c r="AF26" s="59">
        <f aca="1">Haushalt_A</f>
        <v>0</v>
      </c>
      <c r="AG26" s="70"/>
      <c r="AH26" s="7"/>
      <c r="AI26" s="59">
        <f aca="1">Drogerie_A</f>
        <v>0</v>
      </c>
      <c r="AJ26" s="68">
        <f aca="1">Drogerie_M</f>
        <v>0</v>
      </c>
      <c r="AK26" s="7"/>
      <c r="AL26" s="63">
        <f aca="1">Sonstiges_A</f>
        <v>0</v>
      </c>
      <c r="AM26" s="86">
        <f aca="1">Sonstiges_M</f>
        <v>0</v>
      </c>
    </row>
    <row r="27" spans="1:39" ht="17" customHeight="1">
      <c r="A27" s="6"/>
      <c r="B27" s="58">
        <f aca="1">Obst_A</f>
        <v>0</v>
      </c>
      <c r="C27" s="68">
        <f aca="1">Obst_M</f>
        <v>0</v>
      </c>
      <c r="D27" s="7"/>
      <c r="E27" s="58">
        <f aca="1">Gemüse_A</f>
        <v>0</v>
      </c>
      <c r="F27" s="68"/>
      <c r="G27" s="7"/>
      <c r="H27" s="59">
        <f aca="1">Aufschnitt_A</f>
        <v>0</v>
      </c>
      <c r="I27" s="70">
        <f aca="1">Aufschnitt_M</f>
        <v>0</v>
      </c>
      <c r="J27" s="7"/>
      <c r="K27" s="59">
        <f aca="1">Milchprodukte__A</f>
        <v>0</v>
      </c>
      <c r="L27" s="70">
        <f aca="1">Milchprodukte_M</f>
        <v>0</v>
      </c>
      <c r="M27" s="7"/>
      <c r="N27" s="59">
        <f aca="1">Backwaren_A</f>
        <v>0</v>
      </c>
      <c r="O27" s="70">
        <f aca="1">Backwaren_M</f>
        <v>0</v>
      </c>
      <c r="P27" s="7"/>
      <c r="Q27" s="59">
        <f aca="1">Tiefkühl_A</f>
        <v>0</v>
      </c>
      <c r="R27" s="68">
        <f aca="1">Tiefkühl_M</f>
        <v>0</v>
      </c>
      <c r="S27" s="7"/>
      <c r="T27" s="59">
        <f aca="1">Getränke_A</f>
        <v>0</v>
      </c>
      <c r="U27" s="68">
        <f aca="1">Getränke_M</f>
        <v>0</v>
      </c>
      <c r="V27" s="7"/>
      <c r="W27" s="59">
        <f aca="1">Gewürze_A</f>
        <v>0</v>
      </c>
      <c r="X27" s="68">
        <f aca="1">Gewürze_M</f>
        <v>0</v>
      </c>
      <c r="Y27" s="7"/>
      <c r="Z27" s="59">
        <f aca="1">Haltbares_A</f>
        <v>0</v>
      </c>
      <c r="AA27" s="68">
        <f aca="1">Haltbares_M</f>
        <v>0</v>
      </c>
      <c r="AB27" s="7"/>
      <c r="AC27" s="59">
        <f aca="1">Süßes_A</f>
        <v>0</v>
      </c>
      <c r="AD27" s="68">
        <f aca="1">Süßes_M</f>
        <v>0</v>
      </c>
      <c r="AE27" s="7"/>
      <c r="AF27" s="59">
        <f aca="1">Haushalt_A</f>
        <v>0</v>
      </c>
      <c r="AG27" s="70"/>
      <c r="AH27" s="7"/>
      <c r="AI27" s="59">
        <f aca="1">Drogerie_A</f>
        <v>0</v>
      </c>
      <c r="AJ27" s="68">
        <f aca="1">Drogerie_M</f>
        <v>0</v>
      </c>
      <c r="AK27" s="7"/>
      <c r="AL27" s="63">
        <f aca="1">Sonstiges_A</f>
        <v>0</v>
      </c>
      <c r="AM27" s="86">
        <f aca="1">Sonstiges_M</f>
        <v>0</v>
      </c>
    </row>
    <row r="28" spans="1:39" ht="17" customHeight="1">
      <c r="A28" s="6"/>
      <c r="B28" s="58">
        <f aca="1">Obst_A</f>
        <v>0</v>
      </c>
      <c r="C28" s="68">
        <f aca="1">Obst_M</f>
        <v>0</v>
      </c>
      <c r="D28" s="7"/>
      <c r="E28" s="58">
        <f aca="1">Gemüse_A</f>
        <v>0</v>
      </c>
      <c r="F28" s="68"/>
      <c r="G28" s="7"/>
      <c r="H28" s="59">
        <f aca="1">Aufschnitt_A</f>
        <v>0</v>
      </c>
      <c r="I28" s="70">
        <f aca="1">Aufschnitt_M</f>
        <v>0</v>
      </c>
      <c r="J28" s="7"/>
      <c r="K28" s="59">
        <f aca="1">Milchprodukte__A</f>
        <v>0</v>
      </c>
      <c r="L28" s="70">
        <f aca="1">Milchprodukte_M</f>
        <v>0</v>
      </c>
      <c r="M28" s="7"/>
      <c r="N28" s="59">
        <f aca="1">Backwaren_A</f>
        <v>0</v>
      </c>
      <c r="O28" s="70">
        <f aca="1">Backwaren_M</f>
        <v>0</v>
      </c>
      <c r="P28" s="7"/>
      <c r="Q28" s="59">
        <f aca="1">Tiefkühl_A</f>
        <v>0</v>
      </c>
      <c r="R28" s="68">
        <f aca="1">Tiefkühl_M</f>
        <v>0</v>
      </c>
      <c r="S28" s="7"/>
      <c r="T28" s="59">
        <f aca="1">Getränke_A</f>
        <v>0</v>
      </c>
      <c r="U28" s="68">
        <f aca="1">Getränke_M</f>
        <v>0</v>
      </c>
      <c r="V28" s="7"/>
      <c r="W28" s="59">
        <f aca="1">Gewürze_A</f>
        <v>0</v>
      </c>
      <c r="X28" s="68">
        <f aca="1">Gewürze_M</f>
        <v>0</v>
      </c>
      <c r="Y28" s="7"/>
      <c r="Z28" s="59">
        <f aca="1">Haltbares_A</f>
        <v>0</v>
      </c>
      <c r="AA28" s="68">
        <f aca="1">Haltbares_M</f>
        <v>0</v>
      </c>
      <c r="AB28" s="7"/>
      <c r="AC28" s="59">
        <f aca="1">Süßes_A</f>
        <v>0</v>
      </c>
      <c r="AD28" s="68">
        <f aca="1">Süßes_M</f>
        <v>0</v>
      </c>
      <c r="AE28" s="7"/>
      <c r="AF28" s="59">
        <f aca="1">Haushalt_A</f>
        <v>0</v>
      </c>
      <c r="AG28" s="70"/>
      <c r="AH28" s="7"/>
      <c r="AI28" s="59">
        <f aca="1">Drogerie_A</f>
        <v>0</v>
      </c>
      <c r="AJ28" s="68">
        <f aca="1">Drogerie_M</f>
        <v>0</v>
      </c>
      <c r="AK28" s="7"/>
      <c r="AL28" s="63">
        <f aca="1">Sonstiges_A</f>
        <v>0</v>
      </c>
      <c r="AM28" s="86">
        <f aca="1">Sonstiges_M</f>
        <v>0</v>
      </c>
    </row>
    <row r="29" spans="1:39" ht="17" customHeight="1">
      <c r="A29" s="6"/>
      <c r="B29" s="58">
        <f aca="1">Obst_A</f>
        <v>0</v>
      </c>
      <c r="C29" s="68">
        <f aca="1">Obst_M</f>
        <v>0</v>
      </c>
      <c r="D29" s="7"/>
      <c r="E29" s="58">
        <f aca="1">Gemüse_A</f>
        <v>0</v>
      </c>
      <c r="F29" s="68"/>
      <c r="G29" s="7"/>
      <c r="H29" s="59">
        <f aca="1">Aufschnitt_A</f>
        <v>0</v>
      </c>
      <c r="I29" s="70">
        <f aca="1">Aufschnitt_M</f>
        <v>0</v>
      </c>
      <c r="J29" s="7"/>
      <c r="K29" s="59">
        <f aca="1">Milchprodukte__A</f>
        <v>0</v>
      </c>
      <c r="L29" s="70">
        <f aca="1">Milchprodukte_M</f>
        <v>0</v>
      </c>
      <c r="M29" s="7"/>
      <c r="N29" s="59">
        <f aca="1">Backwaren_A</f>
        <v>0</v>
      </c>
      <c r="O29" s="70">
        <f aca="1">Backwaren_M</f>
        <v>0</v>
      </c>
      <c r="P29" s="7"/>
      <c r="Q29" s="59">
        <f aca="1">Tiefkühl_A</f>
        <v>0</v>
      </c>
      <c r="R29" s="68">
        <f aca="1">Tiefkühl_M</f>
        <v>0</v>
      </c>
      <c r="S29" s="7"/>
      <c r="T29" s="59">
        <f aca="1">Getränke_A</f>
        <v>0</v>
      </c>
      <c r="U29" s="68">
        <f aca="1">Getränke_M</f>
        <v>0</v>
      </c>
      <c r="V29" s="7"/>
      <c r="W29" s="59">
        <f aca="1">Gewürze_A</f>
        <v>0</v>
      </c>
      <c r="X29" s="68">
        <f aca="1">Gewürze_M</f>
        <v>0</v>
      </c>
      <c r="Y29" s="7"/>
      <c r="Z29" s="59">
        <f aca="1">Haltbares_A</f>
        <v>0</v>
      </c>
      <c r="AA29" s="68">
        <f aca="1">Haltbares_M</f>
        <v>0</v>
      </c>
      <c r="AB29" s="7"/>
      <c r="AC29" s="59">
        <f aca="1">Süßes_A</f>
        <v>0</v>
      </c>
      <c r="AD29" s="68">
        <f aca="1">Süßes_M</f>
        <v>0</v>
      </c>
      <c r="AE29" s="7"/>
      <c r="AF29" s="59">
        <f aca="1">Haushalt_A</f>
        <v>0</v>
      </c>
      <c r="AG29" s="70"/>
      <c r="AH29" s="7"/>
      <c r="AI29" s="59">
        <f aca="1">Drogerie_A</f>
        <v>0</v>
      </c>
      <c r="AJ29" s="68">
        <f aca="1">Drogerie_M</f>
        <v>0</v>
      </c>
      <c r="AK29" s="7"/>
      <c r="AL29" s="63">
        <f aca="1">Sonstiges_A</f>
        <v>0</v>
      </c>
      <c r="AM29" s="86">
        <f aca="1">Sonstiges_M</f>
        <v>0</v>
      </c>
    </row>
    <row r="30" spans="1:39" ht="17" customHeight="1">
      <c r="A30" s="6"/>
      <c r="B30" s="58">
        <f aca="1">Obst_A</f>
        <v>0</v>
      </c>
      <c r="C30" s="68">
        <f aca="1">Obst_M</f>
        <v>0</v>
      </c>
      <c r="D30" s="7"/>
      <c r="E30" s="58">
        <f aca="1">Gemüse_A</f>
        <v>0</v>
      </c>
      <c r="F30" s="68"/>
      <c r="G30" s="7"/>
      <c r="H30" s="59">
        <f aca="1">Aufschnitt_A</f>
        <v>0</v>
      </c>
      <c r="I30" s="70">
        <f aca="1">Aufschnitt_M</f>
        <v>0</v>
      </c>
      <c r="J30" s="7"/>
      <c r="K30" s="59">
        <f aca="1">Milchprodukte__A</f>
        <v>0</v>
      </c>
      <c r="L30" s="70">
        <f aca="1">Milchprodukte_M</f>
        <v>0</v>
      </c>
      <c r="M30" s="7"/>
      <c r="N30" s="59">
        <f aca="1">Backwaren_A</f>
        <v>0</v>
      </c>
      <c r="O30" s="70">
        <f aca="1">Backwaren_M</f>
        <v>0</v>
      </c>
      <c r="P30" s="7"/>
      <c r="Q30" s="59">
        <f aca="1">Tiefkühl_A</f>
        <v>0</v>
      </c>
      <c r="R30" s="68">
        <f aca="1">Tiefkühl_M</f>
        <v>0</v>
      </c>
      <c r="S30" s="7"/>
      <c r="T30" s="59">
        <f aca="1">Getränke_A</f>
        <v>0</v>
      </c>
      <c r="U30" s="68">
        <f aca="1">Getränke_M</f>
        <v>0</v>
      </c>
      <c r="V30" s="7"/>
      <c r="W30" s="59">
        <f aca="1">Gewürze_A</f>
        <v>0</v>
      </c>
      <c r="X30" s="68">
        <f aca="1">Gewürze_M</f>
        <v>0</v>
      </c>
      <c r="Y30" s="7"/>
      <c r="Z30" s="59">
        <f aca="1">Haltbares_A</f>
        <v>0</v>
      </c>
      <c r="AA30" s="68">
        <f aca="1">Haltbares_M</f>
        <v>0</v>
      </c>
      <c r="AB30" s="7"/>
      <c r="AC30" s="59">
        <f aca="1">Süßes_A</f>
        <v>0</v>
      </c>
      <c r="AD30" s="68">
        <f aca="1">Süßes_M</f>
        <v>0</v>
      </c>
      <c r="AE30" s="7"/>
      <c r="AF30" s="59">
        <f aca="1">Haushalt_A</f>
        <v>0</v>
      </c>
      <c r="AG30" s="70"/>
      <c r="AH30" s="7"/>
      <c r="AI30" s="59">
        <f aca="1">Drogerie_A</f>
        <v>0</v>
      </c>
      <c r="AJ30" s="68">
        <f aca="1">Drogerie_M</f>
        <v>0</v>
      </c>
      <c r="AK30" s="7"/>
      <c r="AL30" s="63">
        <f aca="1">Sonstiges_A</f>
        <v>0</v>
      </c>
      <c r="AM30" s="86">
        <f aca="1">Sonstiges_M</f>
        <v>0</v>
      </c>
    </row>
    <row r="31" spans="1:39" ht="17" customHeight="1">
      <c r="A31" s="6"/>
      <c r="B31" s="58">
        <f aca="1">Obst_A</f>
        <v>0</v>
      </c>
      <c r="C31" s="68">
        <f aca="1">Obst_M</f>
        <v>0</v>
      </c>
      <c r="D31" s="7"/>
      <c r="E31" s="58">
        <f aca="1">Gemüse_A</f>
        <v>0</v>
      </c>
      <c r="F31" s="68"/>
      <c r="G31" s="7"/>
      <c r="H31" s="59">
        <f aca="1">Aufschnitt_A</f>
        <v>0</v>
      </c>
      <c r="I31" s="70">
        <f aca="1">Aufschnitt_M</f>
        <v>0</v>
      </c>
      <c r="J31" s="7"/>
      <c r="K31" s="59">
        <f aca="1">Milchprodukte__A</f>
        <v>0</v>
      </c>
      <c r="L31" s="70">
        <f aca="1">Milchprodukte_M</f>
        <v>0</v>
      </c>
      <c r="M31" s="7"/>
      <c r="N31" s="59">
        <f aca="1">Backwaren_A</f>
        <v>0</v>
      </c>
      <c r="O31" s="70">
        <f aca="1">Backwaren_M</f>
        <v>0</v>
      </c>
      <c r="P31" s="7"/>
      <c r="Q31" s="59">
        <f aca="1">Tiefkühl_A</f>
        <v>0</v>
      </c>
      <c r="R31" s="68">
        <f aca="1">Tiefkühl_M</f>
        <v>0</v>
      </c>
      <c r="S31" s="7"/>
      <c r="T31" s="59">
        <f aca="1">Getränke_A</f>
        <v>0</v>
      </c>
      <c r="U31" s="68">
        <f aca="1">Getränke_M</f>
        <v>0</v>
      </c>
      <c r="V31" s="7"/>
      <c r="W31" s="59">
        <f aca="1">Gewürze_A</f>
        <v>0</v>
      </c>
      <c r="X31" s="68">
        <f aca="1">Gewürze_M</f>
        <v>0</v>
      </c>
      <c r="Y31" s="7"/>
      <c r="Z31" s="59">
        <f aca="1">Haltbares_A</f>
        <v>0</v>
      </c>
      <c r="AA31" s="68">
        <f aca="1">Haltbares_M</f>
        <v>0</v>
      </c>
      <c r="AB31" s="7"/>
      <c r="AC31" s="59">
        <f aca="1">Süßes_A</f>
        <v>0</v>
      </c>
      <c r="AD31" s="68">
        <f aca="1">Süßes_M</f>
        <v>0</v>
      </c>
      <c r="AE31" s="7"/>
      <c r="AF31" s="59">
        <f aca="1">Haushalt_A</f>
        <v>0</v>
      </c>
      <c r="AG31" s="70"/>
      <c r="AH31" s="7"/>
      <c r="AI31" s="59">
        <f aca="1">Drogerie_A</f>
        <v>0</v>
      </c>
      <c r="AJ31" s="68">
        <f aca="1">Drogerie_M</f>
        <v>0</v>
      </c>
      <c r="AK31" s="7"/>
      <c r="AL31" s="63">
        <f aca="1">Sonstiges_A</f>
        <v>0</v>
      </c>
      <c r="AM31" s="86">
        <f aca="1">Sonstiges_M</f>
        <v>0</v>
      </c>
    </row>
    <row r="32" spans="1:39" ht="17" customHeight="1">
      <c r="A32" s="6"/>
      <c r="B32" s="58">
        <f aca="1">Obst_A</f>
        <v>0</v>
      </c>
      <c r="C32" s="68">
        <f aca="1">Obst_M</f>
        <v>0</v>
      </c>
      <c r="D32" s="7"/>
      <c r="E32" s="58">
        <f aca="1">Gemüse_A</f>
        <v>0</v>
      </c>
      <c r="F32" s="68"/>
      <c r="G32" s="7"/>
      <c r="H32" s="59">
        <f aca="1">Aufschnitt_A</f>
        <v>0</v>
      </c>
      <c r="I32" s="70">
        <f aca="1">Aufschnitt_M</f>
        <v>0</v>
      </c>
      <c r="J32" s="7"/>
      <c r="K32" s="59">
        <f aca="1">Milchprodukte__A</f>
        <v>0</v>
      </c>
      <c r="L32" s="70">
        <f aca="1">Milchprodukte_M</f>
        <v>0</v>
      </c>
      <c r="M32" s="7"/>
      <c r="N32" s="59">
        <f aca="1">Backwaren_A</f>
        <v>0</v>
      </c>
      <c r="O32" s="70">
        <f aca="1">Backwaren_M</f>
        <v>0</v>
      </c>
      <c r="P32" s="7"/>
      <c r="Q32" s="59">
        <f aca="1">Tiefkühl_A</f>
        <v>0</v>
      </c>
      <c r="R32" s="68">
        <f aca="1">Tiefkühl_M</f>
        <v>0</v>
      </c>
      <c r="S32" s="7"/>
      <c r="T32" s="59">
        <f aca="1">Getränke_A</f>
        <v>0</v>
      </c>
      <c r="U32" s="68">
        <f aca="1">Getränke_M</f>
        <v>0</v>
      </c>
      <c r="V32" s="7"/>
      <c r="W32" s="59">
        <f aca="1">Gewürze_A</f>
        <v>0</v>
      </c>
      <c r="X32" s="68">
        <f aca="1">Gewürze_M</f>
        <v>0</v>
      </c>
      <c r="Y32" s="7"/>
      <c r="Z32" s="59">
        <f aca="1">Haltbares_A</f>
        <v>0</v>
      </c>
      <c r="AA32" s="68">
        <f aca="1">Haltbares_M</f>
        <v>0</v>
      </c>
      <c r="AB32" s="7"/>
      <c r="AC32" s="59">
        <f aca="1">Süßes_A</f>
        <v>0</v>
      </c>
      <c r="AD32" s="68">
        <f aca="1">Süßes_M</f>
        <v>0</v>
      </c>
      <c r="AE32" s="7"/>
      <c r="AF32" s="59">
        <f aca="1">Haushalt_A</f>
        <v>0</v>
      </c>
      <c r="AG32" s="70"/>
      <c r="AH32" s="7"/>
      <c r="AI32" s="59">
        <f aca="1">Drogerie_A</f>
        <v>0</v>
      </c>
      <c r="AJ32" s="68">
        <f aca="1">Drogerie_M</f>
        <v>0</v>
      </c>
      <c r="AK32" s="7"/>
      <c r="AL32" s="63">
        <f aca="1">Sonstiges_A</f>
        <v>0</v>
      </c>
      <c r="AM32" s="86">
        <f aca="1">Sonstiges_M</f>
        <v>0</v>
      </c>
    </row>
    <row r="33" spans="1:39" ht="17" customHeight="1">
      <c r="A33" s="6"/>
      <c r="B33" s="58">
        <f aca="1">Obst_A</f>
        <v>0</v>
      </c>
      <c r="C33" s="68">
        <f aca="1">Obst_M</f>
        <v>0</v>
      </c>
      <c r="D33" s="7"/>
      <c r="E33" s="58">
        <f aca="1">Gemüse_A</f>
        <v>0</v>
      </c>
      <c r="F33" s="68"/>
      <c r="G33" s="7"/>
      <c r="H33" s="59">
        <f aca="1">Aufschnitt_A</f>
        <v>0</v>
      </c>
      <c r="I33" s="70">
        <f aca="1">Aufschnitt_M</f>
        <v>0</v>
      </c>
      <c r="J33" s="7"/>
      <c r="K33" s="59">
        <f aca="1">Milchprodukte__A</f>
        <v>0</v>
      </c>
      <c r="L33" s="70">
        <f aca="1">Milchprodukte_M</f>
        <v>0</v>
      </c>
      <c r="M33" s="7"/>
      <c r="N33" s="59">
        <f aca="1">Backwaren_A</f>
        <v>0</v>
      </c>
      <c r="O33" s="70">
        <f aca="1">Backwaren_M</f>
        <v>0</v>
      </c>
      <c r="P33" s="7"/>
      <c r="Q33" s="59">
        <f aca="1">Tiefkühl_A</f>
        <v>0</v>
      </c>
      <c r="R33" s="68">
        <f aca="1">Tiefkühl_M</f>
        <v>0</v>
      </c>
      <c r="S33" s="7"/>
      <c r="T33" s="59">
        <f aca="1">Getränke_A</f>
        <v>0</v>
      </c>
      <c r="U33" s="68">
        <f aca="1">Getränke_M</f>
        <v>0</v>
      </c>
      <c r="V33" s="7"/>
      <c r="W33" s="59">
        <f aca="1">Gewürze_A</f>
        <v>0</v>
      </c>
      <c r="X33" s="68">
        <f aca="1">Gewürze_M</f>
        <v>0</v>
      </c>
      <c r="Y33" s="7"/>
      <c r="Z33" s="59">
        <f aca="1">Haltbares_A</f>
        <v>0</v>
      </c>
      <c r="AA33" s="68">
        <f aca="1">Haltbares_M</f>
        <v>0</v>
      </c>
      <c r="AB33" s="7"/>
      <c r="AC33" s="59">
        <f aca="1">Süßes_A</f>
        <v>0</v>
      </c>
      <c r="AD33" s="68">
        <f aca="1">Süßes_M</f>
        <v>0</v>
      </c>
      <c r="AE33" s="7"/>
      <c r="AF33" s="59">
        <f aca="1">Haushalt_A</f>
        <v>0</v>
      </c>
      <c r="AG33" s="70"/>
      <c r="AH33" s="7"/>
      <c r="AI33" s="59">
        <f aca="1">Drogerie_A</f>
        <v>0</v>
      </c>
      <c r="AJ33" s="68">
        <f aca="1">Drogerie_M</f>
        <v>0</v>
      </c>
      <c r="AK33" s="7"/>
      <c r="AL33" s="63">
        <f aca="1">Sonstiges_A</f>
        <v>0</v>
      </c>
      <c r="AM33" s="86">
        <f aca="1">Sonstiges_M</f>
        <v>0</v>
      </c>
    </row>
    <row r="34" spans="1:39" ht="17" customHeight="1">
      <c r="A34" s="6"/>
      <c r="B34" s="58">
        <f aca="1">Obst_A</f>
        <v>0</v>
      </c>
      <c r="C34" s="68">
        <f aca="1">Obst_M</f>
        <v>0</v>
      </c>
      <c r="D34" s="7"/>
      <c r="E34" s="58">
        <f aca="1">Gemüse_A</f>
        <v>0</v>
      </c>
      <c r="F34" s="68"/>
      <c r="G34" s="7"/>
      <c r="H34" s="59">
        <f aca="1">Aufschnitt_A</f>
        <v>0</v>
      </c>
      <c r="I34" s="70">
        <f aca="1">Aufschnitt_M</f>
        <v>0</v>
      </c>
      <c r="J34" s="7"/>
      <c r="K34" s="59">
        <f aca="1">Milchprodukte__A</f>
        <v>0</v>
      </c>
      <c r="L34" s="70">
        <f aca="1">Milchprodukte_M</f>
        <v>0</v>
      </c>
      <c r="M34" s="7"/>
      <c r="N34" s="59">
        <f aca="1">Backwaren_A</f>
        <v>0</v>
      </c>
      <c r="O34" s="70">
        <f aca="1">Backwaren_M</f>
        <v>0</v>
      </c>
      <c r="P34" s="7"/>
      <c r="Q34" s="59">
        <f aca="1">Tiefkühl_A</f>
        <v>0</v>
      </c>
      <c r="R34" s="68">
        <f aca="1">Tiefkühl_M</f>
        <v>0</v>
      </c>
      <c r="S34" s="7"/>
      <c r="T34" s="59">
        <f aca="1">Getränke_A</f>
        <v>0</v>
      </c>
      <c r="U34" s="68">
        <f aca="1">Getränke_M</f>
        <v>0</v>
      </c>
      <c r="V34" s="7"/>
      <c r="W34" s="59">
        <f aca="1">Gewürze_A</f>
        <v>0</v>
      </c>
      <c r="X34" s="68">
        <f aca="1">Gewürze_M</f>
        <v>0</v>
      </c>
      <c r="Y34" s="7"/>
      <c r="Z34" s="59">
        <f aca="1">Haltbares_A</f>
        <v>0</v>
      </c>
      <c r="AA34" s="68">
        <f aca="1">Haltbares_M</f>
        <v>0</v>
      </c>
      <c r="AB34" s="7"/>
      <c r="AC34" s="59">
        <f aca="1">Süßes_A</f>
        <v>0</v>
      </c>
      <c r="AD34" s="68">
        <f aca="1">Süßes_M</f>
        <v>0</v>
      </c>
      <c r="AE34" s="7"/>
      <c r="AF34" s="59">
        <f aca="1">Haushalt_A</f>
        <v>0</v>
      </c>
      <c r="AG34" s="70"/>
      <c r="AH34" s="7"/>
      <c r="AI34" s="59">
        <f aca="1">Drogerie_A</f>
        <v>0</v>
      </c>
      <c r="AJ34" s="68">
        <f aca="1">Drogerie_M</f>
        <v>0</v>
      </c>
      <c r="AK34" s="7"/>
      <c r="AL34" s="63">
        <f aca="1">Sonstiges_A</f>
        <v>0</v>
      </c>
      <c r="AM34" s="86">
        <f aca="1">Sonstiges_M</f>
        <v>0</v>
      </c>
    </row>
    <row r="35" spans="1:39" ht="17" customHeight="1">
      <c r="A35" s="6"/>
      <c r="B35" s="58">
        <f aca="1">Obst_A</f>
        <v>0</v>
      </c>
      <c r="C35" s="68">
        <f aca="1">Obst_M</f>
        <v>0</v>
      </c>
      <c r="D35" s="7"/>
      <c r="E35" s="58">
        <f aca="1">Gemüse_A</f>
        <v>0</v>
      </c>
      <c r="F35" s="68"/>
      <c r="G35" s="7"/>
      <c r="H35" s="59">
        <f aca="1">Aufschnitt_A</f>
        <v>0</v>
      </c>
      <c r="I35" s="70">
        <f aca="1">Aufschnitt_M</f>
        <v>0</v>
      </c>
      <c r="J35" s="7"/>
      <c r="K35" s="59">
        <f aca="1">Milchprodukte__A</f>
        <v>0</v>
      </c>
      <c r="L35" s="70">
        <f aca="1">Milchprodukte_M</f>
        <v>0</v>
      </c>
      <c r="M35" s="7"/>
      <c r="N35" s="59">
        <f aca="1">Backwaren_A</f>
        <v>0</v>
      </c>
      <c r="O35" s="70">
        <f aca="1">Backwaren_M</f>
        <v>0</v>
      </c>
      <c r="P35" s="7"/>
      <c r="Q35" s="59">
        <f aca="1">Tiefkühl_A</f>
        <v>0</v>
      </c>
      <c r="R35" s="68">
        <f aca="1">Tiefkühl_M</f>
        <v>0</v>
      </c>
      <c r="S35" s="7"/>
      <c r="T35" s="59">
        <f aca="1">Getränke_A</f>
        <v>0</v>
      </c>
      <c r="U35" s="68">
        <f aca="1">Getränke_M</f>
        <v>0</v>
      </c>
      <c r="V35" s="7"/>
      <c r="W35" s="59">
        <f aca="1">Gewürze_A</f>
        <v>0</v>
      </c>
      <c r="X35" s="68">
        <f aca="1">Gewürze_M</f>
        <v>0</v>
      </c>
      <c r="Y35" s="7"/>
      <c r="Z35" s="59">
        <f aca="1">Haltbares_A</f>
        <v>0</v>
      </c>
      <c r="AA35" s="68">
        <f aca="1">Haltbares_M</f>
        <v>0</v>
      </c>
      <c r="AB35" s="7"/>
      <c r="AC35" s="59">
        <f aca="1">Süßes_A</f>
        <v>0</v>
      </c>
      <c r="AD35" s="68">
        <f aca="1">Süßes_M</f>
        <v>0</v>
      </c>
      <c r="AE35" s="7"/>
      <c r="AF35" s="59">
        <f aca="1">Haushalt_A</f>
        <v>0</v>
      </c>
      <c r="AG35" s="70"/>
      <c r="AH35" s="7"/>
      <c r="AI35" s="59">
        <f aca="1">Drogerie_A</f>
        <v>0</v>
      </c>
      <c r="AJ35" s="68">
        <f aca="1">Drogerie_M</f>
        <v>0</v>
      </c>
      <c r="AK35" s="7"/>
      <c r="AL35" s="63">
        <f aca="1">Sonstiges_A</f>
        <v>0</v>
      </c>
      <c r="AM35" s="86">
        <f aca="1">Sonstiges_M</f>
        <v>0</v>
      </c>
    </row>
    <row r="36" spans="1:39" ht="17" customHeight="1">
      <c r="A36" s="6"/>
      <c r="B36" s="58">
        <f aca="1">Obst_A</f>
        <v>0</v>
      </c>
      <c r="C36" s="68">
        <f aca="1">Obst_M</f>
        <v>0</v>
      </c>
      <c r="D36" s="7"/>
      <c r="E36" s="58">
        <f aca="1">Gemüse_A</f>
        <v>0</v>
      </c>
      <c r="F36" s="68"/>
      <c r="G36" s="7"/>
      <c r="H36" s="59">
        <f aca="1">Aufschnitt_A</f>
        <v>0</v>
      </c>
      <c r="I36" s="70">
        <f aca="1">Aufschnitt_M</f>
        <v>0</v>
      </c>
      <c r="J36" s="7"/>
      <c r="K36" s="59">
        <f aca="1">Milchprodukte__A</f>
        <v>0</v>
      </c>
      <c r="L36" s="70">
        <f aca="1">Milchprodukte_M</f>
        <v>0</v>
      </c>
      <c r="M36" s="7"/>
      <c r="N36" s="59">
        <f aca="1">Backwaren_A</f>
        <v>0</v>
      </c>
      <c r="O36" s="70">
        <f aca="1">Backwaren_M</f>
        <v>0</v>
      </c>
      <c r="P36" s="7"/>
      <c r="Q36" s="59">
        <f aca="1">Tiefkühl_A</f>
        <v>0</v>
      </c>
      <c r="R36" s="68">
        <f aca="1">Tiefkühl_M</f>
        <v>0</v>
      </c>
      <c r="S36" s="7"/>
      <c r="T36" s="59">
        <f aca="1">Getränke_A</f>
        <v>0</v>
      </c>
      <c r="U36" s="68">
        <f aca="1">Getränke_M</f>
        <v>0</v>
      </c>
      <c r="V36" s="7"/>
      <c r="W36" s="59">
        <f aca="1">Gewürze_A</f>
        <v>0</v>
      </c>
      <c r="X36" s="68">
        <f aca="1">Gewürze_M</f>
        <v>0</v>
      </c>
      <c r="Y36" s="7"/>
      <c r="Z36" s="59">
        <f aca="1">Haltbares_A</f>
        <v>0</v>
      </c>
      <c r="AA36" s="68">
        <f aca="1">Haltbares_M</f>
        <v>0</v>
      </c>
      <c r="AB36" s="7"/>
      <c r="AC36" s="59">
        <f aca="1">Süßes_A</f>
        <v>0</v>
      </c>
      <c r="AD36" s="68">
        <f aca="1">Süßes_M</f>
        <v>0</v>
      </c>
      <c r="AE36" s="7"/>
      <c r="AF36" s="59">
        <f aca="1">Haushalt_A</f>
        <v>0</v>
      </c>
      <c r="AG36" s="70"/>
      <c r="AH36" s="7"/>
      <c r="AI36" s="59">
        <f aca="1">Drogerie_A</f>
        <v>0</v>
      </c>
      <c r="AJ36" s="68">
        <f aca="1">Drogerie_M</f>
        <v>0</v>
      </c>
      <c r="AK36" s="7"/>
      <c r="AL36" s="63">
        <f aca="1">Sonstiges_A</f>
        <v>0</v>
      </c>
      <c r="AM36" s="86">
        <f aca="1">Sonstiges_M</f>
        <v>0</v>
      </c>
    </row>
    <row r="37" spans="1:39" ht="17" customHeight="1">
      <c r="A37" s="6"/>
      <c r="B37" s="58">
        <f aca="1">Obst_A</f>
        <v>0</v>
      </c>
      <c r="C37" s="68">
        <f aca="1">Obst_M</f>
        <v>0</v>
      </c>
      <c r="D37" s="7"/>
      <c r="E37" s="58">
        <f aca="1">Gemüse_A</f>
        <v>0</v>
      </c>
      <c r="F37" s="68"/>
      <c r="G37" s="7"/>
      <c r="H37" s="59">
        <f aca="1">Aufschnitt_A</f>
        <v>0</v>
      </c>
      <c r="I37" s="70">
        <f aca="1">Aufschnitt_M</f>
        <v>0</v>
      </c>
      <c r="J37" s="7"/>
      <c r="K37" s="59">
        <f aca="1">Milchprodukte__A</f>
        <v>0</v>
      </c>
      <c r="L37" s="70">
        <f aca="1">Milchprodukte_M</f>
        <v>0</v>
      </c>
      <c r="M37" s="7"/>
      <c r="N37" s="59">
        <f aca="1">Backwaren_A</f>
        <v>0</v>
      </c>
      <c r="O37" s="70">
        <f aca="1">Backwaren_M</f>
        <v>0</v>
      </c>
      <c r="P37" s="7"/>
      <c r="Q37" s="59">
        <f aca="1">Tiefkühl_A</f>
        <v>0</v>
      </c>
      <c r="R37" s="68">
        <f aca="1">Tiefkühl_M</f>
        <v>0</v>
      </c>
      <c r="S37" s="7"/>
      <c r="T37" s="59">
        <f aca="1">Getränke_A</f>
        <v>0</v>
      </c>
      <c r="U37" s="68">
        <f aca="1">Getränke_M</f>
        <v>0</v>
      </c>
      <c r="V37" s="7"/>
      <c r="W37" s="59">
        <f aca="1">Gewürze_A</f>
        <v>0</v>
      </c>
      <c r="X37" s="68">
        <f aca="1">Gewürze_M</f>
        <v>0</v>
      </c>
      <c r="Y37" s="7"/>
      <c r="Z37" s="59">
        <f aca="1">Haltbares_A</f>
        <v>0</v>
      </c>
      <c r="AA37" s="68">
        <f aca="1">Haltbares_M</f>
        <v>0</v>
      </c>
      <c r="AB37" s="7"/>
      <c r="AC37" s="59">
        <f aca="1">Süßes_A</f>
        <v>0</v>
      </c>
      <c r="AD37" s="68">
        <f aca="1">Süßes_M</f>
        <v>0</v>
      </c>
      <c r="AE37" s="7"/>
      <c r="AF37" s="59">
        <f aca="1">Haushalt_A</f>
        <v>0</v>
      </c>
      <c r="AG37" s="70"/>
      <c r="AH37" s="7"/>
      <c r="AI37" s="59">
        <f aca="1">Drogerie_A</f>
        <v>0</v>
      </c>
      <c r="AJ37" s="68">
        <f aca="1">Drogerie_M</f>
        <v>0</v>
      </c>
      <c r="AK37" s="7"/>
      <c r="AL37" s="63">
        <f aca="1">Sonstiges_A</f>
        <v>0</v>
      </c>
      <c r="AM37" s="86">
        <f aca="1">Sonstiges_M</f>
        <v>0</v>
      </c>
    </row>
    <row r="38" spans="1:39" ht="17" customHeight="1">
      <c r="A38" s="6"/>
      <c r="B38" s="58">
        <f aca="1">Obst_A</f>
        <v>0</v>
      </c>
      <c r="C38" s="68">
        <f aca="1">Obst_M</f>
        <v>0</v>
      </c>
      <c r="D38" s="7"/>
      <c r="E38" s="58">
        <f aca="1">Gemüse_A</f>
        <v>0</v>
      </c>
      <c r="F38" s="68"/>
      <c r="G38" s="7"/>
      <c r="H38" s="59">
        <f aca="1">Aufschnitt_A</f>
        <v>0</v>
      </c>
      <c r="I38" s="70">
        <f aca="1">Aufschnitt_M</f>
        <v>0</v>
      </c>
      <c r="J38" s="7"/>
      <c r="K38" s="59">
        <f aca="1">Milchprodukte__A</f>
        <v>0</v>
      </c>
      <c r="L38" s="70">
        <f aca="1">Milchprodukte_M</f>
        <v>0</v>
      </c>
      <c r="M38" s="7"/>
      <c r="N38" s="59">
        <f aca="1">Backwaren_A</f>
        <v>0</v>
      </c>
      <c r="O38" s="70">
        <f aca="1">Backwaren_M</f>
        <v>0</v>
      </c>
      <c r="P38" s="7"/>
      <c r="Q38" s="59">
        <f aca="1">Tiefkühl_A</f>
        <v>0</v>
      </c>
      <c r="R38" s="68">
        <f aca="1">Tiefkühl_M</f>
        <v>0</v>
      </c>
      <c r="S38" s="7"/>
      <c r="T38" s="59">
        <f aca="1">Getränke_A</f>
        <v>0</v>
      </c>
      <c r="U38" s="68">
        <f aca="1">Getränke_M</f>
        <v>0</v>
      </c>
      <c r="V38" s="7"/>
      <c r="W38" s="59">
        <f aca="1">Gewürze_A</f>
        <v>0</v>
      </c>
      <c r="X38" s="68">
        <f aca="1">Gewürze_M</f>
        <v>0</v>
      </c>
      <c r="Y38" s="7"/>
      <c r="Z38" s="59">
        <f aca="1">Haltbares_A</f>
        <v>0</v>
      </c>
      <c r="AA38" s="68">
        <f aca="1">Haltbares_M</f>
        <v>0</v>
      </c>
      <c r="AB38" s="7"/>
      <c r="AC38" s="59">
        <f aca="1">Süßes_A</f>
        <v>0</v>
      </c>
      <c r="AD38" s="68">
        <f aca="1">Süßes_M</f>
        <v>0</v>
      </c>
      <c r="AE38" s="7"/>
      <c r="AF38" s="59">
        <f aca="1">Haushalt_A</f>
        <v>0</v>
      </c>
      <c r="AG38" s="70"/>
      <c r="AH38" s="7"/>
      <c r="AI38" s="59">
        <f aca="1">Drogerie_A</f>
        <v>0</v>
      </c>
      <c r="AJ38" s="68">
        <f aca="1">Drogerie_M</f>
        <v>0</v>
      </c>
      <c r="AK38" s="7"/>
      <c r="AL38" s="63">
        <f aca="1">Sonstiges_A</f>
        <v>0</v>
      </c>
      <c r="AM38" s="86">
        <f aca="1">Sonstiges_M</f>
        <v>0</v>
      </c>
    </row>
    <row r="39" spans="1:39" ht="17" customHeight="1">
      <c r="A39" s="6"/>
      <c r="B39" s="58">
        <f aca="1">Obst_A</f>
        <v>0</v>
      </c>
      <c r="C39" s="68">
        <f aca="1">Obst_M</f>
        <v>0</v>
      </c>
      <c r="D39" s="7"/>
      <c r="E39" s="58">
        <f aca="1">Gemüse_A</f>
        <v>0</v>
      </c>
      <c r="F39" s="68"/>
      <c r="G39" s="7"/>
      <c r="H39" s="59">
        <f aca="1">Aufschnitt_A</f>
        <v>0</v>
      </c>
      <c r="I39" s="70">
        <f aca="1">Aufschnitt_M</f>
        <v>0</v>
      </c>
      <c r="J39" s="7"/>
      <c r="K39" s="59">
        <f aca="1">Milchprodukte__A</f>
        <v>0</v>
      </c>
      <c r="L39" s="70">
        <f aca="1">Milchprodukte_M</f>
        <v>0</v>
      </c>
      <c r="M39" s="7"/>
      <c r="N39" s="59">
        <f aca="1">Backwaren_A</f>
        <v>0</v>
      </c>
      <c r="O39" s="70">
        <f aca="1">Backwaren_M</f>
        <v>0</v>
      </c>
      <c r="P39" s="7"/>
      <c r="Q39" s="59">
        <f aca="1">Tiefkühl_A</f>
        <v>0</v>
      </c>
      <c r="R39" s="68">
        <f aca="1">Tiefkühl_M</f>
        <v>0</v>
      </c>
      <c r="S39" s="7"/>
      <c r="T39" s="59">
        <f aca="1">Getränke_A</f>
        <v>0</v>
      </c>
      <c r="U39" s="68">
        <f aca="1">Getränke_M</f>
        <v>0</v>
      </c>
      <c r="V39" s="7"/>
      <c r="W39" s="59">
        <f aca="1">Gewürze_A</f>
        <v>0</v>
      </c>
      <c r="X39" s="68">
        <f aca="1">Gewürze_M</f>
        <v>0</v>
      </c>
      <c r="Y39" s="7"/>
      <c r="Z39" s="59">
        <f aca="1">Haltbares_A</f>
        <v>0</v>
      </c>
      <c r="AA39" s="68">
        <f aca="1">Haltbares_M</f>
        <v>0</v>
      </c>
      <c r="AB39" s="7"/>
      <c r="AC39" s="59">
        <f aca="1">Süßes_A</f>
        <v>0</v>
      </c>
      <c r="AD39" s="68">
        <f aca="1">Süßes_M</f>
        <v>0</v>
      </c>
      <c r="AE39" s="7"/>
      <c r="AF39" s="59">
        <f aca="1">Haushalt_A</f>
        <v>0</v>
      </c>
      <c r="AG39" s="70"/>
      <c r="AH39" s="7"/>
      <c r="AI39" s="59">
        <f aca="1">Drogerie_A</f>
        <v>0</v>
      </c>
      <c r="AJ39" s="68">
        <f aca="1">Drogerie_M</f>
        <v>0</v>
      </c>
      <c r="AK39" s="7"/>
      <c r="AL39" s="63">
        <f aca="1">Sonstiges_A</f>
        <v>0</v>
      </c>
      <c r="AM39" s="86">
        <f aca="1">Sonstiges_M</f>
        <v>0</v>
      </c>
    </row>
    <row r="40" spans="1:39" ht="17" customHeight="1">
      <c r="A40" s="6"/>
      <c r="B40" s="58">
        <f aca="1">Obst_A</f>
        <v>0</v>
      </c>
      <c r="C40" s="68">
        <f aca="1">Obst_M</f>
        <v>0</v>
      </c>
      <c r="D40" s="7"/>
      <c r="E40" s="58">
        <f aca="1">Gemüse_A</f>
        <v>0</v>
      </c>
      <c r="F40" s="68"/>
      <c r="G40" s="7"/>
      <c r="H40" s="59">
        <f aca="1">Aufschnitt_A</f>
        <v>0</v>
      </c>
      <c r="I40" s="70">
        <f aca="1">Aufschnitt_M</f>
        <v>0</v>
      </c>
      <c r="J40" s="7"/>
      <c r="K40" s="59">
        <f aca="1">Milchprodukte__A</f>
        <v>0</v>
      </c>
      <c r="L40" s="70">
        <f aca="1">Milchprodukte_M</f>
        <v>0</v>
      </c>
      <c r="M40" s="7"/>
      <c r="N40" s="59">
        <f aca="1">Backwaren_A</f>
        <v>0</v>
      </c>
      <c r="O40" s="70">
        <f aca="1">Backwaren_M</f>
        <v>0</v>
      </c>
      <c r="P40" s="7"/>
      <c r="Q40" s="59">
        <f aca="1">Tiefkühl_A</f>
        <v>0</v>
      </c>
      <c r="R40" s="68">
        <f aca="1">Tiefkühl_M</f>
        <v>0</v>
      </c>
      <c r="S40" s="7"/>
      <c r="T40" s="59">
        <f aca="1">Getränke_A</f>
        <v>0</v>
      </c>
      <c r="U40" s="68">
        <f aca="1">Getränke_M</f>
        <v>0</v>
      </c>
      <c r="V40" s="7"/>
      <c r="W40" s="59">
        <f aca="1">Gewürze_A</f>
        <v>0</v>
      </c>
      <c r="X40" s="68">
        <f aca="1">Gewürze_M</f>
        <v>0</v>
      </c>
      <c r="Y40" s="7"/>
      <c r="Z40" s="59">
        <f aca="1">Haltbares_A</f>
        <v>0</v>
      </c>
      <c r="AA40" s="68">
        <f aca="1">Haltbares_M</f>
        <v>0</v>
      </c>
      <c r="AB40" s="7"/>
      <c r="AC40" s="59">
        <f aca="1">Süßes_A</f>
        <v>0</v>
      </c>
      <c r="AD40" s="68">
        <f aca="1">Süßes_M</f>
        <v>0</v>
      </c>
      <c r="AE40" s="7"/>
      <c r="AF40" s="59">
        <f aca="1">Haushalt_A</f>
        <v>0</v>
      </c>
      <c r="AG40" s="70"/>
      <c r="AH40" s="7"/>
      <c r="AI40" s="59">
        <f aca="1">Drogerie_A</f>
        <v>0</v>
      </c>
      <c r="AJ40" s="68">
        <f aca="1">Drogerie_M</f>
        <v>0</v>
      </c>
      <c r="AK40" s="7"/>
      <c r="AL40" s="63">
        <f aca="1">Sonstiges_A</f>
        <v>0</v>
      </c>
      <c r="AM40" s="86">
        <f aca="1">Sonstiges_M</f>
        <v>0</v>
      </c>
    </row>
    <row r="41" spans="1:39" ht="17" customHeight="1">
      <c r="A41" s="6"/>
      <c r="B41" s="58">
        <f aca="1">Obst_A</f>
        <v>0</v>
      </c>
      <c r="C41" s="68">
        <f aca="1">Obst_M</f>
        <v>0</v>
      </c>
      <c r="D41" s="7"/>
      <c r="E41" s="58">
        <f aca="1">Gemüse_A</f>
        <v>0</v>
      </c>
      <c r="F41" s="68"/>
      <c r="G41" s="7"/>
      <c r="H41" s="59">
        <f aca="1">Aufschnitt_A</f>
        <v>0</v>
      </c>
      <c r="I41" s="70">
        <f aca="1">Aufschnitt_M</f>
        <v>0</v>
      </c>
      <c r="J41" s="7"/>
      <c r="K41" s="59">
        <f aca="1">Milchprodukte__A</f>
        <v>0</v>
      </c>
      <c r="L41" s="70">
        <f aca="1">Milchprodukte_M</f>
        <v>0</v>
      </c>
      <c r="M41" s="7"/>
      <c r="N41" s="59">
        <f aca="1">Backwaren_A</f>
        <v>0</v>
      </c>
      <c r="O41" s="70">
        <f aca="1">Backwaren_M</f>
        <v>0</v>
      </c>
      <c r="P41" s="7"/>
      <c r="Q41" s="59">
        <f aca="1">Tiefkühl_A</f>
        <v>0</v>
      </c>
      <c r="R41" s="68">
        <f aca="1">Tiefkühl_M</f>
        <v>0</v>
      </c>
      <c r="S41" s="7"/>
      <c r="T41" s="59">
        <f aca="1">Getränke_A</f>
        <v>0</v>
      </c>
      <c r="U41" s="68">
        <f aca="1">Getränke_M</f>
        <v>0</v>
      </c>
      <c r="V41" s="7"/>
      <c r="W41" s="59">
        <f aca="1">Gewürze_A</f>
        <v>0</v>
      </c>
      <c r="X41" s="68">
        <f aca="1">Gewürze_M</f>
        <v>0</v>
      </c>
      <c r="Y41" s="7"/>
      <c r="Z41" s="59">
        <f aca="1">Haltbares_A</f>
        <v>0</v>
      </c>
      <c r="AA41" s="68">
        <f aca="1">Haltbares_M</f>
        <v>0</v>
      </c>
      <c r="AB41" s="7"/>
      <c r="AC41" s="59">
        <f aca="1">Süßes_A</f>
        <v>0</v>
      </c>
      <c r="AD41" s="68">
        <f aca="1">Süßes_M</f>
        <v>0</v>
      </c>
      <c r="AE41" s="7"/>
      <c r="AF41" s="59">
        <f aca="1">Haushalt_A</f>
        <v>0</v>
      </c>
      <c r="AG41" s="70"/>
      <c r="AH41" s="7"/>
      <c r="AI41" s="59">
        <f aca="1">Drogerie_A</f>
        <v>0</v>
      </c>
      <c r="AJ41" s="68">
        <f aca="1">Drogerie_M</f>
        <v>0</v>
      </c>
      <c r="AK41" s="7"/>
      <c r="AL41" s="63">
        <f aca="1">Sonstiges_A</f>
        <v>0</v>
      </c>
      <c r="AM41" s="86">
        <f aca="1">Sonstiges_M</f>
        <v>0</v>
      </c>
    </row>
    <row r="42" spans="1:39" ht="17" customHeight="1">
      <c r="A42" s="6"/>
      <c r="B42" s="58">
        <f aca="1">Obst_A</f>
        <v>0</v>
      </c>
      <c r="C42" s="68">
        <f aca="1">Obst_M</f>
        <v>0</v>
      </c>
      <c r="D42" s="7"/>
      <c r="E42" s="58">
        <f aca="1">Gemüse_A</f>
        <v>0</v>
      </c>
      <c r="F42" s="68"/>
      <c r="G42" s="7"/>
      <c r="H42" s="59">
        <f aca="1">Aufschnitt_A</f>
        <v>0</v>
      </c>
      <c r="I42" s="70">
        <f aca="1">Aufschnitt_M</f>
        <v>0</v>
      </c>
      <c r="J42" s="7"/>
      <c r="K42" s="59">
        <f aca="1">Milchprodukte__A</f>
        <v>0</v>
      </c>
      <c r="L42" s="70">
        <f aca="1">Milchprodukte_M</f>
        <v>0</v>
      </c>
      <c r="M42" s="7"/>
      <c r="N42" s="59">
        <f aca="1">Backwaren_A</f>
        <v>0</v>
      </c>
      <c r="O42" s="70">
        <f aca="1">Backwaren_M</f>
        <v>0</v>
      </c>
      <c r="P42" s="7"/>
      <c r="Q42" s="59">
        <f aca="1">Tiefkühl_A</f>
        <v>0</v>
      </c>
      <c r="R42" s="68">
        <f aca="1">Tiefkühl_M</f>
        <v>0</v>
      </c>
      <c r="S42" s="7"/>
      <c r="T42" s="59">
        <f aca="1">Getränke_A</f>
        <v>0</v>
      </c>
      <c r="U42" s="68">
        <f aca="1">Getränke_M</f>
        <v>0</v>
      </c>
      <c r="V42" s="7"/>
      <c r="W42" s="59">
        <f aca="1">Gewürze_A</f>
        <v>0</v>
      </c>
      <c r="X42" s="68">
        <f aca="1">Gewürze_M</f>
        <v>0</v>
      </c>
      <c r="Y42" s="7"/>
      <c r="Z42" s="59">
        <f aca="1">Haltbares_A</f>
        <v>0</v>
      </c>
      <c r="AA42" s="68">
        <f aca="1">Haltbares_M</f>
        <v>0</v>
      </c>
      <c r="AB42" s="7"/>
      <c r="AC42" s="59">
        <f aca="1">Süßes_A</f>
        <v>0</v>
      </c>
      <c r="AD42" s="68">
        <f aca="1">Süßes_M</f>
        <v>0</v>
      </c>
      <c r="AE42" s="7"/>
      <c r="AF42" s="59">
        <f aca="1">Haushalt_A</f>
        <v>0</v>
      </c>
      <c r="AG42" s="70"/>
      <c r="AH42" s="7"/>
      <c r="AI42" s="59">
        <f aca="1">Drogerie_A</f>
        <v>0</v>
      </c>
      <c r="AJ42" s="68">
        <f aca="1">Drogerie_M</f>
        <v>0</v>
      </c>
      <c r="AK42" s="7"/>
      <c r="AL42" s="63">
        <f aca="1">Sonstiges_A</f>
        <v>0</v>
      </c>
      <c r="AM42" s="86">
        <f aca="1">Sonstiges_M</f>
        <v>0</v>
      </c>
    </row>
    <row r="43" spans="1:39" ht="17" customHeight="1">
      <c r="A43" s="6"/>
      <c r="B43" s="58">
        <f aca="1">Obst_A</f>
        <v>0</v>
      </c>
      <c r="C43" s="68">
        <f aca="1">Obst_M</f>
        <v>0</v>
      </c>
      <c r="D43" s="7"/>
      <c r="E43" s="58">
        <f aca="1">Gemüse_A</f>
        <v>0</v>
      </c>
      <c r="F43" s="68"/>
      <c r="G43" s="7"/>
      <c r="H43" s="59">
        <f aca="1">Aufschnitt_A</f>
        <v>0</v>
      </c>
      <c r="I43" s="70">
        <f aca="1">Aufschnitt_M</f>
        <v>0</v>
      </c>
      <c r="J43" s="7"/>
      <c r="K43" s="59">
        <f aca="1">Milchprodukte__A</f>
        <v>0</v>
      </c>
      <c r="L43" s="70">
        <f aca="1">Milchprodukte_M</f>
        <v>0</v>
      </c>
      <c r="M43" s="7"/>
      <c r="N43" s="59">
        <f aca="1">Backwaren_A</f>
        <v>0</v>
      </c>
      <c r="O43" s="70">
        <f aca="1">Backwaren_M</f>
        <v>0</v>
      </c>
      <c r="P43" s="7"/>
      <c r="Q43" s="59">
        <f aca="1">Tiefkühl_A</f>
        <v>0</v>
      </c>
      <c r="R43" s="68">
        <f aca="1">Tiefkühl_M</f>
        <v>0</v>
      </c>
      <c r="S43" s="7"/>
      <c r="T43" s="59">
        <f aca="1">Getränke_A</f>
        <v>0</v>
      </c>
      <c r="U43" s="68">
        <f aca="1">Getränke_M</f>
        <v>0</v>
      </c>
      <c r="V43" s="7"/>
      <c r="W43" s="59">
        <f aca="1">Gewürze_A</f>
        <v>0</v>
      </c>
      <c r="X43" s="68">
        <f aca="1">Gewürze_M</f>
        <v>0</v>
      </c>
      <c r="Y43" s="7"/>
      <c r="Z43" s="59">
        <f aca="1">Haltbares_A</f>
        <v>0</v>
      </c>
      <c r="AA43" s="68">
        <f aca="1">Haltbares_M</f>
        <v>0</v>
      </c>
      <c r="AB43" s="7"/>
      <c r="AC43" s="59">
        <f aca="1">Süßes_A</f>
        <v>0</v>
      </c>
      <c r="AD43" s="68">
        <f aca="1">Süßes_M</f>
        <v>0</v>
      </c>
      <c r="AE43" s="7"/>
      <c r="AF43" s="59">
        <f aca="1">Haushalt_A</f>
        <v>0</v>
      </c>
      <c r="AG43" s="70"/>
      <c r="AH43" s="7"/>
      <c r="AI43" s="59">
        <f aca="1">Drogerie_A</f>
        <v>0</v>
      </c>
      <c r="AJ43" s="68">
        <f aca="1">Drogerie_M</f>
        <v>0</v>
      </c>
      <c r="AK43" s="7"/>
      <c r="AL43" s="63">
        <f aca="1">Sonstiges_A</f>
        <v>0</v>
      </c>
      <c r="AM43" s="86">
        <f aca="1">Sonstiges_M</f>
        <v>0</v>
      </c>
    </row>
    <row r="44" spans="1:39" ht="17" customHeight="1">
      <c r="A44" s="6"/>
      <c r="B44" s="58">
        <f aca="1">Obst_A</f>
        <v>0</v>
      </c>
      <c r="C44" s="68">
        <f aca="1">Obst_M</f>
        <v>0</v>
      </c>
      <c r="D44" s="7"/>
      <c r="E44" s="58">
        <f aca="1">Gemüse_A</f>
        <v>0</v>
      </c>
      <c r="F44" s="68"/>
      <c r="G44" s="7"/>
      <c r="H44" s="59">
        <f aca="1">Aufschnitt_A</f>
        <v>0</v>
      </c>
      <c r="I44" s="70">
        <f aca="1">Aufschnitt_M</f>
        <v>0</v>
      </c>
      <c r="J44" s="7"/>
      <c r="K44" s="59">
        <f aca="1">Milchprodukte__A</f>
        <v>0</v>
      </c>
      <c r="L44" s="70">
        <f aca="1">Milchprodukte_M</f>
        <v>0</v>
      </c>
      <c r="M44" s="7"/>
      <c r="N44" s="59">
        <f aca="1">Backwaren_A</f>
        <v>0</v>
      </c>
      <c r="O44" s="70">
        <f aca="1">Backwaren_M</f>
        <v>0</v>
      </c>
      <c r="P44" s="7"/>
      <c r="Q44" s="59">
        <f aca="1">Tiefkühl_A</f>
        <v>0</v>
      </c>
      <c r="R44" s="68">
        <f aca="1">Tiefkühl_M</f>
        <v>0</v>
      </c>
      <c r="S44" s="7"/>
      <c r="T44" s="59">
        <f aca="1">Getränke_A</f>
        <v>0</v>
      </c>
      <c r="U44" s="68">
        <f aca="1">Getränke_M</f>
        <v>0</v>
      </c>
      <c r="V44" s="7"/>
      <c r="W44" s="59">
        <f aca="1">Gewürze_A</f>
        <v>0</v>
      </c>
      <c r="X44" s="68">
        <f aca="1">Gewürze_M</f>
        <v>0</v>
      </c>
      <c r="Y44" s="7"/>
      <c r="Z44" s="59">
        <f aca="1">Haltbares_A</f>
        <v>0</v>
      </c>
      <c r="AA44" s="68">
        <f aca="1">Haltbares_M</f>
        <v>0</v>
      </c>
      <c r="AB44" s="7"/>
      <c r="AC44" s="59">
        <f aca="1">Süßes_A</f>
        <v>0</v>
      </c>
      <c r="AD44" s="68">
        <f aca="1">Süßes_M</f>
        <v>0</v>
      </c>
      <c r="AE44" s="7"/>
      <c r="AF44" s="59">
        <f aca="1">Haushalt_A</f>
        <v>0</v>
      </c>
      <c r="AG44" s="70"/>
      <c r="AH44" s="7"/>
      <c r="AI44" s="59">
        <f aca="1">Drogerie_A</f>
        <v>0</v>
      </c>
      <c r="AJ44" s="68">
        <f aca="1">Drogerie_M</f>
        <v>0</v>
      </c>
      <c r="AK44" s="7"/>
      <c r="AL44" s="63">
        <f aca="1">Sonstiges_A</f>
        <v>0</v>
      </c>
      <c r="AM44" s="86">
        <f aca="1">Sonstiges_M</f>
        <v>0</v>
      </c>
    </row>
    <row r="45" spans="1:39" ht="17" customHeight="1">
      <c r="A45" s="6"/>
      <c r="B45" s="58">
        <f aca="1">Obst_A</f>
        <v>0</v>
      </c>
      <c r="C45" s="68">
        <f aca="1">Obst_M</f>
        <v>0</v>
      </c>
      <c r="D45" s="7"/>
      <c r="E45" s="58">
        <f aca="1">Gemüse_A</f>
        <v>0</v>
      </c>
      <c r="F45" s="68"/>
      <c r="G45" s="7"/>
      <c r="H45" s="59">
        <f aca="1">Aufschnitt_A</f>
        <v>0</v>
      </c>
      <c r="I45" s="70">
        <f aca="1">Aufschnitt_M</f>
        <v>0</v>
      </c>
      <c r="J45" s="7"/>
      <c r="K45" s="59">
        <f aca="1">Milchprodukte__A</f>
        <v>0</v>
      </c>
      <c r="L45" s="70">
        <f aca="1">Milchprodukte_M</f>
        <v>0</v>
      </c>
      <c r="M45" s="7"/>
      <c r="N45" s="59">
        <f aca="1">Backwaren_A</f>
        <v>0</v>
      </c>
      <c r="O45" s="70">
        <f aca="1">Backwaren_M</f>
        <v>0</v>
      </c>
      <c r="P45" s="7"/>
      <c r="Q45" s="59">
        <f aca="1">Tiefkühl_A</f>
        <v>0</v>
      </c>
      <c r="R45" s="68">
        <f aca="1">Tiefkühl_M</f>
        <v>0</v>
      </c>
      <c r="S45" s="7"/>
      <c r="T45" s="59">
        <f aca="1">Getränke_A</f>
        <v>0</v>
      </c>
      <c r="U45" s="68">
        <f aca="1">Getränke_M</f>
        <v>0</v>
      </c>
      <c r="V45" s="7"/>
      <c r="W45" s="59">
        <f aca="1">Gewürze_A</f>
        <v>0</v>
      </c>
      <c r="X45" s="68">
        <f aca="1">Gewürze_M</f>
        <v>0</v>
      </c>
      <c r="Y45" s="7"/>
      <c r="Z45" s="59">
        <f aca="1">Haltbares_A</f>
        <v>0</v>
      </c>
      <c r="AA45" s="68">
        <f aca="1">Haltbares_M</f>
        <v>0</v>
      </c>
      <c r="AB45" s="7"/>
      <c r="AC45" s="59">
        <f aca="1">Süßes_A</f>
        <v>0</v>
      </c>
      <c r="AD45" s="68">
        <f aca="1">Süßes_M</f>
        <v>0</v>
      </c>
      <c r="AE45" s="7"/>
      <c r="AF45" s="59">
        <f aca="1">Haushalt_A</f>
        <v>0</v>
      </c>
      <c r="AG45" s="70"/>
      <c r="AH45" s="7"/>
      <c r="AI45" s="59">
        <f aca="1">Drogerie_A</f>
        <v>0</v>
      </c>
      <c r="AJ45" s="68">
        <f aca="1">Drogerie_M</f>
        <v>0</v>
      </c>
      <c r="AK45" s="7"/>
      <c r="AL45" s="63">
        <f aca="1">Sonstiges_A</f>
        <v>0</v>
      </c>
      <c r="AM45" s="86">
        <f aca="1">Sonstiges_M</f>
        <v>0</v>
      </c>
    </row>
    <row r="46" spans="1:39" ht="17" customHeight="1">
      <c r="A46" s="6"/>
      <c r="B46" s="58">
        <f aca="1">Obst_A</f>
        <v>0</v>
      </c>
      <c r="C46" s="68">
        <f aca="1">Obst_M</f>
        <v>0</v>
      </c>
      <c r="D46" s="7"/>
      <c r="E46" s="58">
        <f aca="1">Gemüse_A</f>
        <v>0</v>
      </c>
      <c r="F46" s="68"/>
      <c r="G46" s="7"/>
      <c r="H46" s="59">
        <f aca="1">Aufschnitt_A</f>
        <v>0</v>
      </c>
      <c r="I46" s="70">
        <f aca="1">Aufschnitt_M</f>
        <v>0</v>
      </c>
      <c r="J46" s="7"/>
      <c r="K46" s="59">
        <f aca="1">Milchprodukte__A</f>
        <v>0</v>
      </c>
      <c r="L46" s="70">
        <f aca="1">Milchprodukte_M</f>
        <v>0</v>
      </c>
      <c r="M46" s="7"/>
      <c r="N46" s="59">
        <f aca="1">Backwaren_A</f>
        <v>0</v>
      </c>
      <c r="O46" s="70">
        <f aca="1">Backwaren_M</f>
        <v>0</v>
      </c>
      <c r="P46" s="7"/>
      <c r="Q46" s="59">
        <f aca="1">Tiefkühl_A</f>
        <v>0</v>
      </c>
      <c r="R46" s="68">
        <f aca="1">Tiefkühl_M</f>
        <v>0</v>
      </c>
      <c r="S46" s="7"/>
      <c r="T46" s="59">
        <f aca="1">Getränke_A</f>
        <v>0</v>
      </c>
      <c r="U46" s="68">
        <f aca="1">Getränke_M</f>
        <v>0</v>
      </c>
      <c r="V46" s="7"/>
      <c r="W46" s="59">
        <f aca="1">Gewürze_A</f>
        <v>0</v>
      </c>
      <c r="X46" s="68">
        <f aca="1">Gewürze_M</f>
        <v>0</v>
      </c>
      <c r="Y46" s="7"/>
      <c r="Z46" s="59">
        <f aca="1">Haltbares_A</f>
        <v>0</v>
      </c>
      <c r="AA46" s="68">
        <f aca="1">Haltbares_M</f>
        <v>0</v>
      </c>
      <c r="AB46" s="7"/>
      <c r="AC46" s="59">
        <f aca="1">Süßes_A</f>
        <v>0</v>
      </c>
      <c r="AD46" s="68">
        <f aca="1">Süßes_M</f>
        <v>0</v>
      </c>
      <c r="AE46" s="7"/>
      <c r="AF46" s="59">
        <f aca="1">Haushalt_A</f>
        <v>0</v>
      </c>
      <c r="AG46" s="70"/>
      <c r="AH46" s="7"/>
      <c r="AI46" s="59">
        <f aca="1">Drogerie_A</f>
        <v>0</v>
      </c>
      <c r="AJ46" s="68">
        <f aca="1">Drogerie_M</f>
        <v>0</v>
      </c>
      <c r="AK46" s="7"/>
      <c r="AL46" s="63">
        <f aca="1">Sonstiges_A</f>
        <v>0</v>
      </c>
      <c r="AM46" s="86">
        <f aca="1">Sonstiges_M</f>
        <v>0</v>
      </c>
    </row>
    <row r="47" spans="1:39" ht="17" customHeight="1">
      <c r="A47" s="6"/>
      <c r="B47" s="58">
        <f aca="1">Obst_A</f>
        <v>0</v>
      </c>
      <c r="C47" s="68">
        <f aca="1">Obst_M</f>
        <v>0</v>
      </c>
      <c r="D47" s="7"/>
      <c r="E47" s="58">
        <f aca="1">Gemüse_A</f>
        <v>0</v>
      </c>
      <c r="F47" s="68"/>
      <c r="G47" s="7"/>
      <c r="H47" s="59">
        <f aca="1">Aufschnitt_A</f>
        <v>0</v>
      </c>
      <c r="I47" s="70">
        <f aca="1">Aufschnitt_M</f>
        <v>0</v>
      </c>
      <c r="J47" s="7"/>
      <c r="K47" s="59">
        <f aca="1">Milchprodukte__A</f>
        <v>0</v>
      </c>
      <c r="L47" s="70">
        <f aca="1">Milchprodukte_M</f>
        <v>0</v>
      </c>
      <c r="M47" s="7"/>
      <c r="N47" s="59">
        <f aca="1">Backwaren_A</f>
        <v>0</v>
      </c>
      <c r="O47" s="70">
        <f aca="1">Backwaren_M</f>
        <v>0</v>
      </c>
      <c r="P47" s="7"/>
      <c r="Q47" s="59">
        <f aca="1">Tiefkühl_A</f>
        <v>0</v>
      </c>
      <c r="R47" s="68">
        <f aca="1">Tiefkühl_M</f>
        <v>0</v>
      </c>
      <c r="S47" s="7"/>
      <c r="T47" s="59">
        <f aca="1">Getränke_A</f>
        <v>0</v>
      </c>
      <c r="U47" s="68">
        <f aca="1">Getränke_M</f>
        <v>0</v>
      </c>
      <c r="V47" s="7"/>
      <c r="W47" s="59">
        <f aca="1">Gewürze_A</f>
        <v>0</v>
      </c>
      <c r="X47" s="68">
        <f aca="1">Gewürze_M</f>
        <v>0</v>
      </c>
      <c r="Y47" s="7"/>
      <c r="Z47" s="59">
        <f aca="1">Haltbares_A</f>
        <v>0</v>
      </c>
      <c r="AA47" s="68">
        <f aca="1">Haltbares_M</f>
        <v>0</v>
      </c>
      <c r="AB47" s="7"/>
      <c r="AC47" s="59">
        <f aca="1">Süßes_A</f>
        <v>0</v>
      </c>
      <c r="AD47" s="68">
        <f aca="1">Süßes_M</f>
        <v>0</v>
      </c>
      <c r="AE47" s="7"/>
      <c r="AF47" s="59">
        <f aca="1">Haushalt_A</f>
        <v>0</v>
      </c>
      <c r="AG47" s="70"/>
      <c r="AH47" s="7"/>
      <c r="AI47" s="59">
        <f aca="1">Drogerie_A</f>
        <v>0</v>
      </c>
      <c r="AJ47" s="68">
        <f aca="1">Drogerie_M</f>
        <v>0</v>
      </c>
      <c r="AK47" s="7"/>
      <c r="AL47" s="63">
        <f aca="1">Sonstiges_A</f>
        <v>0</v>
      </c>
      <c r="AM47" s="86">
        <f aca="1">Sonstiges_M</f>
        <v>0</v>
      </c>
    </row>
    <row r="48" spans="1:39" ht="17" customHeight="1">
      <c r="A48" s="6"/>
      <c r="B48" s="58">
        <f aca="1">Obst_A</f>
        <v>0</v>
      </c>
      <c r="C48" s="68">
        <f aca="1">Obst_M</f>
        <v>0</v>
      </c>
      <c r="D48" s="7"/>
      <c r="E48" s="58">
        <f aca="1">Gemüse_A</f>
        <v>0</v>
      </c>
      <c r="F48" s="68"/>
      <c r="G48" s="7"/>
      <c r="H48" s="59">
        <f aca="1">Aufschnitt_A</f>
        <v>0</v>
      </c>
      <c r="I48" s="70">
        <f aca="1">Aufschnitt_M</f>
        <v>0</v>
      </c>
      <c r="J48" s="7"/>
      <c r="K48" s="59">
        <f aca="1">Milchprodukte__A</f>
        <v>0</v>
      </c>
      <c r="L48" s="70">
        <f aca="1">Milchprodukte_M</f>
        <v>0</v>
      </c>
      <c r="M48" s="7"/>
      <c r="N48" s="59">
        <f aca="1">Backwaren_A</f>
        <v>0</v>
      </c>
      <c r="O48" s="70">
        <f aca="1">Backwaren_M</f>
        <v>0</v>
      </c>
      <c r="P48" s="7"/>
      <c r="Q48" s="59">
        <f aca="1">Tiefkühl_A</f>
        <v>0</v>
      </c>
      <c r="R48" s="68">
        <f aca="1">Tiefkühl_M</f>
        <v>0</v>
      </c>
      <c r="S48" s="7"/>
      <c r="T48" s="59">
        <f aca="1">Getränke_A</f>
        <v>0</v>
      </c>
      <c r="U48" s="68">
        <f aca="1">Getränke_M</f>
        <v>0</v>
      </c>
      <c r="V48" s="7"/>
      <c r="W48" s="59">
        <f aca="1">Gewürze_A</f>
        <v>0</v>
      </c>
      <c r="X48" s="68">
        <f aca="1">Gewürze_M</f>
        <v>0</v>
      </c>
      <c r="Y48" s="7"/>
      <c r="Z48" s="59">
        <f aca="1">Haltbares_A</f>
        <v>0</v>
      </c>
      <c r="AA48" s="68">
        <f aca="1">Haltbares_M</f>
        <v>0</v>
      </c>
      <c r="AB48" s="7"/>
      <c r="AC48" s="59">
        <f aca="1">Süßes_A</f>
        <v>0</v>
      </c>
      <c r="AD48" s="68">
        <f aca="1">Süßes_M</f>
        <v>0</v>
      </c>
      <c r="AE48" s="7"/>
      <c r="AF48" s="59">
        <f aca="1">Haushalt_A</f>
        <v>0</v>
      </c>
      <c r="AG48" s="70"/>
      <c r="AH48" s="7"/>
      <c r="AI48" s="59">
        <f aca="1">Drogerie_A</f>
        <v>0</v>
      </c>
      <c r="AJ48" s="68">
        <f aca="1">Drogerie_M</f>
        <v>0</v>
      </c>
      <c r="AK48" s="7"/>
      <c r="AL48" s="63">
        <f aca="1">Sonstiges_A</f>
        <v>0</v>
      </c>
      <c r="AM48" s="86">
        <f aca="1">Sonstiges_M</f>
        <v>0</v>
      </c>
    </row>
    <row r="49" spans="1:39" ht="17" customHeight="1">
      <c r="A49" s="6"/>
      <c r="B49" s="58">
        <f aca="1">Obst_A</f>
        <v>0</v>
      </c>
      <c r="C49" s="68">
        <f aca="1">Obst_M</f>
        <v>0</v>
      </c>
      <c r="D49" s="7"/>
      <c r="E49" s="58">
        <f aca="1">Gemüse_A</f>
        <v>0</v>
      </c>
      <c r="F49" s="68"/>
      <c r="G49" s="7"/>
      <c r="H49" s="59">
        <f aca="1">Aufschnitt_A</f>
        <v>0</v>
      </c>
      <c r="I49" s="70">
        <f aca="1">Aufschnitt_M</f>
        <v>0</v>
      </c>
      <c r="J49" s="7"/>
      <c r="K49" s="59">
        <f aca="1">Milchprodukte__A</f>
        <v>0</v>
      </c>
      <c r="L49" s="70">
        <f aca="1">Milchprodukte_M</f>
        <v>0</v>
      </c>
      <c r="M49" s="7"/>
      <c r="N49" s="59">
        <f aca="1">Backwaren_A</f>
        <v>0</v>
      </c>
      <c r="O49" s="70">
        <f aca="1">Backwaren_M</f>
        <v>0</v>
      </c>
      <c r="P49" s="7"/>
      <c r="Q49" s="59">
        <f aca="1">Tiefkühl_A</f>
        <v>0</v>
      </c>
      <c r="R49" s="68">
        <f aca="1">Tiefkühl_M</f>
        <v>0</v>
      </c>
      <c r="S49" s="7"/>
      <c r="T49" s="59">
        <f aca="1">Getränke_A</f>
        <v>0</v>
      </c>
      <c r="U49" s="68">
        <f aca="1">Getränke_M</f>
        <v>0</v>
      </c>
      <c r="V49" s="7"/>
      <c r="W49" s="59">
        <f aca="1">Gewürze_A</f>
        <v>0</v>
      </c>
      <c r="X49" s="68">
        <f aca="1">Gewürze_M</f>
        <v>0</v>
      </c>
      <c r="Y49" s="7"/>
      <c r="Z49" s="59">
        <f aca="1">Haltbares_A</f>
        <v>0</v>
      </c>
      <c r="AA49" s="68">
        <f aca="1">Haltbares_M</f>
        <v>0</v>
      </c>
      <c r="AB49" s="7"/>
      <c r="AC49" s="59">
        <f aca="1">Süßes_A</f>
        <v>0</v>
      </c>
      <c r="AD49" s="68">
        <f aca="1">Süßes_M</f>
        <v>0</v>
      </c>
      <c r="AE49" s="7"/>
      <c r="AF49" s="59">
        <f aca="1">Haushalt_A</f>
        <v>0</v>
      </c>
      <c r="AG49" s="70"/>
      <c r="AH49" s="7"/>
      <c r="AI49" s="59">
        <f aca="1">Drogerie_A</f>
        <v>0</v>
      </c>
      <c r="AJ49" s="68">
        <f aca="1">Drogerie_M</f>
        <v>0</v>
      </c>
      <c r="AK49" s="7"/>
      <c r="AL49" s="63">
        <f aca="1">Sonstiges_A</f>
        <v>0</v>
      </c>
      <c r="AM49" s="86">
        <f aca="1">Sonstiges_M</f>
        <v>0</v>
      </c>
    </row>
    <row r="50" spans="1:39" ht="17" customHeight="1">
      <c r="A50" s="6"/>
      <c r="B50" s="58">
        <f aca="1">Obst_A</f>
        <v>0</v>
      </c>
      <c r="C50" s="68">
        <f aca="1">Obst_M</f>
        <v>0</v>
      </c>
      <c r="D50" s="7"/>
      <c r="E50" s="58">
        <f aca="1">Gemüse_A</f>
        <v>0</v>
      </c>
      <c r="F50" s="68"/>
      <c r="G50" s="7"/>
      <c r="H50" s="59">
        <f aca="1">Aufschnitt_A</f>
        <v>0</v>
      </c>
      <c r="I50" s="70">
        <f aca="1">Aufschnitt_M</f>
        <v>0</v>
      </c>
      <c r="J50" s="7"/>
      <c r="K50" s="59">
        <f aca="1">Milchprodukte__A</f>
        <v>0</v>
      </c>
      <c r="L50" s="70">
        <f aca="1">Milchprodukte_M</f>
        <v>0</v>
      </c>
      <c r="M50" s="7"/>
      <c r="N50" s="59">
        <f aca="1">Backwaren_A</f>
        <v>0</v>
      </c>
      <c r="O50" s="70">
        <f aca="1">Backwaren_M</f>
        <v>0</v>
      </c>
      <c r="P50" s="7"/>
      <c r="Q50" s="59">
        <f aca="1">Tiefkühl_A</f>
        <v>0</v>
      </c>
      <c r="R50" s="68">
        <f aca="1">Tiefkühl_M</f>
        <v>0</v>
      </c>
      <c r="S50" s="7"/>
      <c r="T50" s="59">
        <f aca="1">Getränke_A</f>
        <v>0</v>
      </c>
      <c r="U50" s="68">
        <f aca="1">Getränke_M</f>
        <v>0</v>
      </c>
      <c r="V50" s="7"/>
      <c r="W50" s="59">
        <f aca="1">Gewürze_A</f>
        <v>0</v>
      </c>
      <c r="X50" s="68">
        <f aca="1">Gewürze_M</f>
        <v>0</v>
      </c>
      <c r="Y50" s="7"/>
      <c r="Z50" s="59">
        <f aca="1">Haltbares_A</f>
        <v>0</v>
      </c>
      <c r="AA50" s="68">
        <f aca="1">Haltbares_M</f>
        <v>0</v>
      </c>
      <c r="AB50" s="7"/>
      <c r="AC50" s="59">
        <f aca="1">Süßes_A</f>
        <v>0</v>
      </c>
      <c r="AD50" s="68">
        <f aca="1">Süßes_M</f>
        <v>0</v>
      </c>
      <c r="AE50" s="7"/>
      <c r="AF50" s="59">
        <f aca="1">Haushalt_A</f>
        <v>0</v>
      </c>
      <c r="AG50" s="70"/>
      <c r="AH50" s="7"/>
      <c r="AI50" s="59">
        <f aca="1">Drogerie_A</f>
        <v>0</v>
      </c>
      <c r="AJ50" s="68">
        <f aca="1">Drogerie_M</f>
        <v>0</v>
      </c>
      <c r="AK50" s="7"/>
      <c r="AL50" s="63">
        <f aca="1">Sonstiges_A</f>
        <v>0</v>
      </c>
      <c r="AM50" s="86">
        <f aca="1">Sonstiges_M</f>
        <v>0</v>
      </c>
    </row>
    <row r="51" spans="1:39">
      <c r="A51" s="6"/>
      <c r="B51" s="58">
        <f aca="1">Obst_A</f>
        <v>0</v>
      </c>
      <c r="C51" s="68">
        <f aca="1">Obst_M</f>
        <v>0</v>
      </c>
      <c r="D51" s="7"/>
      <c r="E51" s="58">
        <f aca="1">Gemüse_A</f>
        <v>0</v>
      </c>
      <c r="F51" s="68"/>
      <c r="G51" s="7"/>
      <c r="H51" s="59">
        <f aca="1">Aufschnitt_A</f>
        <v>0</v>
      </c>
      <c r="I51" s="70">
        <f aca="1">Aufschnitt_M</f>
        <v>0</v>
      </c>
      <c r="J51" s="7"/>
      <c r="K51" s="59">
        <f aca="1">Milchprodukte__A</f>
        <v>0</v>
      </c>
      <c r="L51" s="70">
        <f aca="1">Milchprodukte_M</f>
        <v>0</v>
      </c>
      <c r="M51" s="7"/>
      <c r="N51" s="59">
        <f aca="1">Backwaren_A</f>
        <v>0</v>
      </c>
      <c r="O51" s="70">
        <f aca="1">Backwaren_M</f>
        <v>0</v>
      </c>
      <c r="P51" s="7"/>
      <c r="Q51" s="59">
        <f aca="1">Tiefkühl_A</f>
        <v>0</v>
      </c>
      <c r="R51" s="68">
        <f aca="1">Tiefkühl_M</f>
        <v>0</v>
      </c>
      <c r="S51" s="7"/>
      <c r="T51" s="59">
        <f aca="1">Getränke_A</f>
        <v>0</v>
      </c>
      <c r="U51" s="68">
        <f aca="1">Getränke_M</f>
        <v>0</v>
      </c>
      <c r="V51" s="7"/>
      <c r="W51" s="59">
        <f aca="1">Gewürze_A</f>
        <v>0</v>
      </c>
      <c r="X51" s="68">
        <f aca="1">Gewürze_M</f>
        <v>0</v>
      </c>
      <c r="Y51" s="7"/>
      <c r="Z51" s="59">
        <f aca="1">Haltbares_A</f>
        <v>0</v>
      </c>
      <c r="AA51" s="68">
        <f aca="1">Haltbares_M</f>
        <v>0</v>
      </c>
      <c r="AB51" s="7"/>
      <c r="AC51" s="59">
        <f aca="1">Süßes_A</f>
        <v>0</v>
      </c>
      <c r="AD51" s="68">
        <f aca="1">Süßes_M</f>
        <v>0</v>
      </c>
      <c r="AE51" s="7"/>
      <c r="AF51" s="59">
        <f aca="1">Haushalt_A</f>
        <v>0</v>
      </c>
      <c r="AG51" s="70"/>
      <c r="AH51" s="7"/>
      <c r="AI51" s="59">
        <f aca="1">Drogerie_A</f>
        <v>0</v>
      </c>
      <c r="AJ51" s="68">
        <f aca="1">Drogerie_M</f>
        <v>0</v>
      </c>
      <c r="AK51" s="7"/>
      <c r="AL51" s="63">
        <f aca="1">Sonstiges_A</f>
        <v>0</v>
      </c>
      <c r="AM51" s="86">
        <f aca="1">Sonstiges_M</f>
        <v>0</v>
      </c>
    </row>
    <row r="52" spans="1:39">
      <c r="A52" s="6"/>
      <c r="B52" s="58">
        <f aca="1">Obst_A</f>
        <v>0</v>
      </c>
      <c r="C52" s="68">
        <f aca="1">Obst_M</f>
        <v>0</v>
      </c>
      <c r="D52" s="7"/>
      <c r="E52" s="58">
        <f aca="1">Gemüse_A</f>
        <v>0</v>
      </c>
      <c r="F52" s="68"/>
      <c r="G52" s="7"/>
      <c r="H52" s="59">
        <f aca="1">Aufschnitt_A</f>
        <v>0</v>
      </c>
      <c r="I52" s="70">
        <f aca="1">Aufschnitt_M</f>
        <v>0</v>
      </c>
      <c r="J52" s="7"/>
      <c r="K52" s="59">
        <f aca="1">Milchprodukte__A</f>
        <v>0</v>
      </c>
      <c r="L52" s="70">
        <f aca="1">Milchprodukte_M</f>
        <v>0</v>
      </c>
      <c r="M52" s="7"/>
      <c r="N52" s="59">
        <f aca="1">Backwaren_A</f>
        <v>0</v>
      </c>
      <c r="O52" s="70">
        <f aca="1">Backwaren_M</f>
        <v>0</v>
      </c>
      <c r="P52" s="7"/>
      <c r="Q52" s="59">
        <f aca="1">Tiefkühl_A</f>
        <v>0</v>
      </c>
      <c r="R52" s="68">
        <f aca="1">Tiefkühl_M</f>
        <v>0</v>
      </c>
      <c r="S52" s="7"/>
      <c r="T52" s="59">
        <f aca="1">Getränke_A</f>
        <v>0</v>
      </c>
      <c r="U52" s="68">
        <f aca="1">Getränke_M</f>
        <v>0</v>
      </c>
      <c r="V52" s="7"/>
      <c r="W52" s="59">
        <f aca="1">Gewürze_A</f>
        <v>0</v>
      </c>
      <c r="X52" s="68">
        <f aca="1">Gewürze_M</f>
        <v>0</v>
      </c>
      <c r="Y52" s="7"/>
      <c r="Z52" s="59">
        <f aca="1">Haltbares_A</f>
        <v>0</v>
      </c>
      <c r="AA52" s="68">
        <f aca="1">Haltbares_M</f>
        <v>0</v>
      </c>
      <c r="AB52" s="7"/>
      <c r="AC52" s="59">
        <f aca="1">Süßes_A</f>
        <v>0</v>
      </c>
      <c r="AD52" s="68">
        <f aca="1">Süßes_M</f>
        <v>0</v>
      </c>
      <c r="AE52" s="7"/>
      <c r="AF52" s="59">
        <f aca="1">Haushalt_A</f>
        <v>0</v>
      </c>
      <c r="AG52" s="70"/>
      <c r="AH52" s="7"/>
      <c r="AI52" s="59">
        <f aca="1">Drogerie_A</f>
        <v>0</v>
      </c>
      <c r="AJ52" s="68">
        <f aca="1">Drogerie_M</f>
        <v>0</v>
      </c>
      <c r="AK52" s="7"/>
      <c r="AL52" s="63">
        <f aca="1">Sonstiges_A</f>
        <v>0</v>
      </c>
      <c r="AM52" s="86">
        <f aca="1">Sonstiges_M</f>
        <v>0</v>
      </c>
    </row>
    <row r="53" spans="1:39">
      <c r="A53" s="6"/>
      <c r="B53" s="58">
        <f aca="1">Obst_A</f>
        <v>0</v>
      </c>
      <c r="C53" s="68">
        <f aca="1">Obst_M</f>
        <v>0</v>
      </c>
      <c r="D53" s="7"/>
      <c r="E53" s="58">
        <f aca="1">Gemüse_A</f>
        <v>0</v>
      </c>
      <c r="F53" s="68"/>
      <c r="G53" s="7"/>
      <c r="H53" s="59">
        <f aca="1">Aufschnitt_A</f>
        <v>0</v>
      </c>
      <c r="I53" s="70">
        <f aca="1">Aufschnitt_M</f>
        <v>0</v>
      </c>
      <c r="J53" s="7"/>
      <c r="K53" s="59">
        <f aca="1">Milchprodukte__A</f>
        <v>0</v>
      </c>
      <c r="L53" s="70">
        <f aca="1">Milchprodukte_M</f>
        <v>0</v>
      </c>
      <c r="M53" s="7"/>
      <c r="N53" s="59">
        <f aca="1">Backwaren_A</f>
        <v>0</v>
      </c>
      <c r="O53" s="70">
        <f aca="1">Backwaren_M</f>
        <v>0</v>
      </c>
      <c r="P53" s="7"/>
      <c r="Q53" s="59">
        <f aca="1">Tiefkühl_A</f>
        <v>0</v>
      </c>
      <c r="R53" s="68">
        <f aca="1">Tiefkühl_M</f>
        <v>0</v>
      </c>
      <c r="S53" s="7"/>
      <c r="T53" s="59">
        <f aca="1">Getränke_A</f>
        <v>0</v>
      </c>
      <c r="U53" s="68">
        <f aca="1">Getränke_M</f>
        <v>0</v>
      </c>
      <c r="V53" s="7"/>
      <c r="W53" s="59">
        <f aca="1">Gewürze_A</f>
        <v>0</v>
      </c>
      <c r="X53" s="68">
        <f aca="1">Gewürze_M</f>
        <v>0</v>
      </c>
      <c r="Y53" s="7"/>
      <c r="Z53" s="59">
        <f aca="1">Haltbares_A</f>
        <v>0</v>
      </c>
      <c r="AA53" s="68">
        <f aca="1">Haltbares_M</f>
        <v>0</v>
      </c>
      <c r="AB53" s="7"/>
      <c r="AC53" s="59">
        <f aca="1">Süßes_A</f>
        <v>0</v>
      </c>
      <c r="AD53" s="68">
        <f aca="1">Süßes_M</f>
        <v>0</v>
      </c>
      <c r="AE53" s="7"/>
      <c r="AF53" s="59">
        <f aca="1">Haushalt_A</f>
        <v>0</v>
      </c>
      <c r="AG53" s="70"/>
      <c r="AH53" s="7"/>
      <c r="AI53" s="59">
        <f aca="1">Drogerie_A</f>
        <v>0</v>
      </c>
      <c r="AJ53" s="68">
        <f aca="1">Drogerie_M</f>
        <v>0</v>
      </c>
      <c r="AK53" s="7"/>
      <c r="AL53" s="63">
        <f aca="1">Sonstiges_A</f>
        <v>0</v>
      </c>
      <c r="AM53" s="86">
        <f aca="1">Sonstiges_M</f>
        <v>0</v>
      </c>
    </row>
    <row r="54" spans="1:39">
      <c r="A54" s="6"/>
      <c r="B54" s="58">
        <f aca="1">Obst_A</f>
        <v>0</v>
      </c>
      <c r="C54" s="68">
        <f aca="1">Obst_M</f>
        <v>0</v>
      </c>
      <c r="D54" s="7"/>
      <c r="E54" s="58">
        <f aca="1">Gemüse_A</f>
        <v>0</v>
      </c>
      <c r="F54" s="68"/>
      <c r="G54" s="7"/>
      <c r="H54" s="59">
        <f aca="1">Aufschnitt_A</f>
        <v>0</v>
      </c>
      <c r="I54" s="70">
        <f aca="1">Aufschnitt_M</f>
        <v>0</v>
      </c>
      <c r="J54" s="7"/>
      <c r="K54" s="59">
        <f aca="1">Milchprodukte__A</f>
        <v>0</v>
      </c>
      <c r="L54" s="70">
        <f aca="1">Milchprodukte_M</f>
        <v>0</v>
      </c>
      <c r="M54" s="7"/>
      <c r="N54" s="59">
        <f aca="1">Backwaren_A</f>
        <v>0</v>
      </c>
      <c r="O54" s="70">
        <f aca="1">Backwaren_M</f>
        <v>0</v>
      </c>
      <c r="P54" s="7"/>
      <c r="Q54" s="59">
        <f aca="1">Tiefkühl_A</f>
        <v>0</v>
      </c>
      <c r="R54" s="68">
        <f aca="1">Tiefkühl_M</f>
        <v>0</v>
      </c>
      <c r="S54" s="7"/>
      <c r="T54" s="59">
        <f aca="1">Getränke_A</f>
        <v>0</v>
      </c>
      <c r="U54" s="68">
        <f aca="1">Getränke_M</f>
        <v>0</v>
      </c>
      <c r="V54" s="7"/>
      <c r="W54" s="59">
        <f aca="1">Gewürze_A</f>
        <v>0</v>
      </c>
      <c r="X54" s="68">
        <f aca="1">Gewürze_M</f>
        <v>0</v>
      </c>
      <c r="Y54" s="7"/>
      <c r="Z54" s="59">
        <f aca="1">Haltbares_A</f>
        <v>0</v>
      </c>
      <c r="AA54" s="68">
        <f aca="1">Haltbares_M</f>
        <v>0</v>
      </c>
      <c r="AB54" s="7"/>
      <c r="AC54" s="59">
        <f aca="1">Süßes_A</f>
        <v>0</v>
      </c>
      <c r="AD54" s="68">
        <f aca="1">Süßes_M</f>
        <v>0</v>
      </c>
      <c r="AE54" s="7"/>
      <c r="AF54" s="59">
        <f aca="1">Haushalt_A</f>
        <v>0</v>
      </c>
      <c r="AG54" s="70"/>
      <c r="AH54" s="7"/>
      <c r="AI54" s="59">
        <f aca="1">Drogerie_A</f>
        <v>0</v>
      </c>
      <c r="AJ54" s="68">
        <f aca="1">Drogerie_M</f>
        <v>0</v>
      </c>
      <c r="AK54" s="7"/>
      <c r="AL54" s="63">
        <f aca="1">Sonstiges_A</f>
        <v>0</v>
      </c>
      <c r="AM54" s="86">
        <f aca="1">Sonstiges_M</f>
        <v>0</v>
      </c>
    </row>
    <row r="55" spans="1:39">
      <c r="A55" s="6"/>
      <c r="B55" s="58">
        <f aca="1">Obst_A</f>
        <v>0</v>
      </c>
      <c r="C55" s="68">
        <f aca="1">Obst_M</f>
        <v>0</v>
      </c>
      <c r="D55" s="7"/>
      <c r="E55" s="58">
        <f aca="1">Gemüse_A</f>
        <v>0</v>
      </c>
      <c r="F55" s="68"/>
      <c r="G55" s="7"/>
      <c r="H55" s="59">
        <f aca="1">Aufschnitt_A</f>
        <v>0</v>
      </c>
      <c r="I55" s="70">
        <f aca="1">Aufschnitt_M</f>
        <v>0</v>
      </c>
      <c r="J55" s="7"/>
      <c r="K55" s="59">
        <f aca="1">Milchprodukte__A</f>
        <v>0</v>
      </c>
      <c r="L55" s="70">
        <f aca="1">Milchprodukte_M</f>
        <v>0</v>
      </c>
      <c r="M55" s="7"/>
      <c r="N55" s="59">
        <f aca="1">Backwaren_A</f>
        <v>0</v>
      </c>
      <c r="O55" s="70">
        <f aca="1">Backwaren_M</f>
        <v>0</v>
      </c>
      <c r="P55" s="7"/>
      <c r="Q55" s="59">
        <f aca="1">Tiefkühl_A</f>
        <v>0</v>
      </c>
      <c r="R55" s="68">
        <f aca="1">Tiefkühl_M</f>
        <v>0</v>
      </c>
      <c r="S55" s="7"/>
      <c r="T55" s="59">
        <f aca="1">Getränke_A</f>
        <v>0</v>
      </c>
      <c r="U55" s="68">
        <f aca="1">Getränke_M</f>
        <v>0</v>
      </c>
      <c r="V55" s="7"/>
      <c r="W55" s="59">
        <f aca="1">Gewürze_A</f>
        <v>0</v>
      </c>
      <c r="X55" s="68">
        <f aca="1">Gewürze_M</f>
        <v>0</v>
      </c>
      <c r="Y55" s="7"/>
      <c r="Z55" s="59">
        <f aca="1">Haltbares_A</f>
        <v>0</v>
      </c>
      <c r="AA55" s="68">
        <f aca="1">Haltbares_M</f>
        <v>0</v>
      </c>
      <c r="AB55" s="7"/>
      <c r="AC55" s="59">
        <f aca="1">Süßes_A</f>
        <v>0</v>
      </c>
      <c r="AD55" s="68">
        <f aca="1">Süßes_M</f>
        <v>0</v>
      </c>
      <c r="AE55" s="7"/>
      <c r="AF55" s="59">
        <f aca="1">Haushalt_A</f>
        <v>0</v>
      </c>
      <c r="AG55" s="70"/>
      <c r="AH55" s="7"/>
      <c r="AI55" s="59">
        <f aca="1">Drogerie_A</f>
        <v>0</v>
      </c>
      <c r="AJ55" s="68">
        <f aca="1">Drogerie_M</f>
        <v>0</v>
      </c>
      <c r="AK55" s="7"/>
      <c r="AL55" s="63">
        <f aca="1">Sonstiges_A</f>
        <v>0</v>
      </c>
      <c r="AM55" s="86">
        <f aca="1">Sonstiges_M</f>
        <v>0</v>
      </c>
    </row>
    <row r="56" spans="1:39">
      <c r="A56" s="6"/>
      <c r="B56" s="58">
        <f aca="1">Obst_A</f>
        <v>0</v>
      </c>
      <c r="C56" s="68">
        <f aca="1">Obst_M</f>
        <v>0</v>
      </c>
      <c r="D56" s="7"/>
      <c r="E56" s="58">
        <f aca="1">Gemüse_A</f>
        <v>0</v>
      </c>
      <c r="F56" s="68"/>
      <c r="G56" s="7"/>
      <c r="H56" s="59">
        <f aca="1">Aufschnitt_A</f>
        <v>0</v>
      </c>
      <c r="I56" s="70">
        <f aca="1">Aufschnitt_M</f>
        <v>0</v>
      </c>
      <c r="J56" s="7"/>
      <c r="K56" s="59">
        <f aca="1">Milchprodukte__A</f>
        <v>0</v>
      </c>
      <c r="L56" s="70">
        <f aca="1">Milchprodukte_M</f>
        <v>0</v>
      </c>
      <c r="M56" s="7"/>
      <c r="N56" s="59">
        <f aca="1">Backwaren_A</f>
        <v>0</v>
      </c>
      <c r="O56" s="70">
        <f aca="1">Backwaren_M</f>
        <v>0</v>
      </c>
      <c r="P56" s="7"/>
      <c r="Q56" s="59">
        <f aca="1">Tiefkühl_A</f>
        <v>0</v>
      </c>
      <c r="R56" s="68">
        <f aca="1">Tiefkühl_M</f>
        <v>0</v>
      </c>
      <c r="S56" s="7"/>
      <c r="T56" s="59">
        <f aca="1">Getränke_A</f>
        <v>0</v>
      </c>
      <c r="U56" s="68">
        <f aca="1">Getränke_M</f>
        <v>0</v>
      </c>
      <c r="V56" s="7"/>
      <c r="W56" s="59">
        <f aca="1">Gewürze_A</f>
        <v>0</v>
      </c>
      <c r="X56" s="68">
        <f aca="1">Gewürze_M</f>
        <v>0</v>
      </c>
      <c r="Y56" s="7"/>
      <c r="Z56" s="59">
        <f aca="1">Haltbares_A</f>
        <v>0</v>
      </c>
      <c r="AA56" s="68">
        <f aca="1">Haltbares_M</f>
        <v>0</v>
      </c>
      <c r="AB56" s="7"/>
      <c r="AC56" s="59">
        <f aca="1">Süßes_A</f>
        <v>0</v>
      </c>
      <c r="AD56" s="68">
        <f aca="1">Süßes_M</f>
        <v>0</v>
      </c>
      <c r="AE56" s="7"/>
      <c r="AF56" s="59">
        <f aca="1">Haushalt_A</f>
        <v>0</v>
      </c>
      <c r="AG56" s="70"/>
      <c r="AH56" s="7"/>
      <c r="AI56" s="59">
        <f aca="1">Drogerie_A</f>
        <v>0</v>
      </c>
      <c r="AJ56" s="68">
        <f aca="1">Drogerie_M</f>
        <v>0</v>
      </c>
      <c r="AK56" s="7"/>
      <c r="AL56" s="63">
        <f aca="1">Sonstiges_A</f>
        <v>0</v>
      </c>
      <c r="AM56" s="86">
        <f aca="1">Sonstiges_M</f>
        <v>0</v>
      </c>
    </row>
    <row r="57" spans="1:39">
      <c r="A57" s="6"/>
      <c r="B57" s="58">
        <f aca="1">Obst_A</f>
        <v>0</v>
      </c>
      <c r="C57" s="68">
        <f aca="1">Obst_M</f>
        <v>0</v>
      </c>
      <c r="D57" s="7"/>
      <c r="E57" s="58">
        <f aca="1">Gemüse_A</f>
        <v>0</v>
      </c>
      <c r="F57" s="68"/>
      <c r="G57" s="7"/>
      <c r="H57" s="59">
        <f aca="1">Aufschnitt_A</f>
        <v>0</v>
      </c>
      <c r="I57" s="70">
        <f aca="1">Aufschnitt_M</f>
        <v>0</v>
      </c>
      <c r="J57" s="7"/>
      <c r="K57" s="59">
        <f aca="1">Milchprodukte__A</f>
        <v>0</v>
      </c>
      <c r="L57" s="70">
        <f aca="1">Milchprodukte_M</f>
        <v>0</v>
      </c>
      <c r="M57" s="7"/>
      <c r="N57" s="59">
        <f aca="1">Backwaren_A</f>
        <v>0</v>
      </c>
      <c r="O57" s="70">
        <f aca="1">Backwaren_M</f>
        <v>0</v>
      </c>
      <c r="P57" s="7"/>
      <c r="Q57" s="59">
        <f aca="1">Tiefkühl_A</f>
        <v>0</v>
      </c>
      <c r="R57" s="68">
        <f aca="1">Tiefkühl_M</f>
        <v>0</v>
      </c>
      <c r="S57" s="7"/>
      <c r="T57" s="59">
        <f aca="1">Getränke_A</f>
        <v>0</v>
      </c>
      <c r="U57" s="68">
        <f aca="1">Getränke_M</f>
        <v>0</v>
      </c>
      <c r="V57" s="7"/>
      <c r="W57" s="59">
        <f aca="1">Gewürze_A</f>
        <v>0</v>
      </c>
      <c r="X57" s="68">
        <f aca="1">Gewürze_M</f>
        <v>0</v>
      </c>
      <c r="Y57" s="7"/>
      <c r="Z57" s="59">
        <f aca="1">Haltbares_A</f>
        <v>0</v>
      </c>
      <c r="AA57" s="68">
        <f aca="1">Haltbares_M</f>
        <v>0</v>
      </c>
      <c r="AB57" s="7"/>
      <c r="AC57" s="59">
        <f aca="1">Süßes_A</f>
        <v>0</v>
      </c>
      <c r="AD57" s="68">
        <f aca="1">Süßes_M</f>
        <v>0</v>
      </c>
      <c r="AE57" s="7"/>
      <c r="AF57" s="59">
        <f aca="1">Haushalt_A</f>
        <v>0</v>
      </c>
      <c r="AG57" s="70"/>
      <c r="AH57" s="7"/>
      <c r="AI57" s="59">
        <f aca="1">Drogerie_A</f>
        <v>0</v>
      </c>
      <c r="AJ57" s="68">
        <f aca="1">Drogerie_M</f>
        <v>0</v>
      </c>
      <c r="AK57" s="7"/>
      <c r="AL57" s="63">
        <f aca="1">Sonstiges_A</f>
        <v>0</v>
      </c>
      <c r="AM57" s="86">
        <f aca="1">Sonstiges_M</f>
        <v>0</v>
      </c>
    </row>
    <row r="58" spans="1:39">
      <c r="A58" s="6"/>
      <c r="B58" s="58">
        <f aca="1">Obst_A</f>
        <v>0</v>
      </c>
      <c r="C58" s="68">
        <f aca="1">Obst_M</f>
        <v>0</v>
      </c>
      <c r="D58" s="7"/>
      <c r="E58" s="58">
        <f aca="1">Gemüse_A</f>
        <v>0</v>
      </c>
      <c r="F58" s="68"/>
      <c r="G58" s="7"/>
      <c r="H58" s="59">
        <f aca="1">Aufschnitt_A</f>
        <v>0</v>
      </c>
      <c r="I58" s="70">
        <f aca="1">Aufschnitt_M</f>
        <v>0</v>
      </c>
      <c r="J58" s="7"/>
      <c r="K58" s="59">
        <f aca="1">Milchprodukte__A</f>
        <v>0</v>
      </c>
      <c r="L58" s="70">
        <f aca="1">Milchprodukte_M</f>
        <v>0</v>
      </c>
      <c r="M58" s="7"/>
      <c r="N58" s="59">
        <f aca="1">Backwaren_A</f>
        <v>0</v>
      </c>
      <c r="O58" s="70">
        <f aca="1">Backwaren_M</f>
        <v>0</v>
      </c>
      <c r="P58" s="7"/>
      <c r="Q58" s="59">
        <f aca="1">Tiefkühl_A</f>
        <v>0</v>
      </c>
      <c r="R58" s="68">
        <f aca="1">Tiefkühl_M</f>
        <v>0</v>
      </c>
      <c r="S58" s="7"/>
      <c r="T58" s="59">
        <f aca="1">Getränke_A</f>
        <v>0</v>
      </c>
      <c r="U58" s="68">
        <f aca="1">Getränke_M</f>
        <v>0</v>
      </c>
      <c r="V58" s="7"/>
      <c r="W58" s="59">
        <f aca="1">Gewürze_A</f>
        <v>0</v>
      </c>
      <c r="X58" s="68">
        <f aca="1">Gewürze_M</f>
        <v>0</v>
      </c>
      <c r="Y58" s="7"/>
      <c r="Z58" s="59">
        <f aca="1">Haltbares_A</f>
        <v>0</v>
      </c>
      <c r="AA58" s="68">
        <f aca="1">Haltbares_M</f>
        <v>0</v>
      </c>
      <c r="AB58" s="7"/>
      <c r="AC58" s="59">
        <f aca="1">Süßes_A</f>
        <v>0</v>
      </c>
      <c r="AD58" s="68">
        <f aca="1">Süßes_M</f>
        <v>0</v>
      </c>
      <c r="AE58" s="7"/>
      <c r="AF58" s="59">
        <f aca="1">Haushalt_A</f>
        <v>0</v>
      </c>
      <c r="AG58" s="70"/>
      <c r="AH58" s="7"/>
      <c r="AI58" s="59">
        <f aca="1">Drogerie_A</f>
        <v>0</v>
      </c>
      <c r="AJ58" s="68">
        <f aca="1">Drogerie_M</f>
        <v>0</v>
      </c>
      <c r="AK58" s="7"/>
      <c r="AL58" s="63">
        <f aca="1">Sonstiges_A</f>
        <v>0</v>
      </c>
      <c r="AM58" s="86">
        <f aca="1">Sonstiges_M</f>
        <v>0</v>
      </c>
    </row>
    <row r="59" spans="1:39">
      <c r="A59" s="6"/>
      <c r="B59" s="58">
        <f aca="1">Obst_A</f>
        <v>0</v>
      </c>
      <c r="C59" s="68">
        <f aca="1">Obst_M</f>
        <v>0</v>
      </c>
      <c r="D59" s="7"/>
      <c r="E59" s="58">
        <f aca="1">Gemüse_A</f>
        <v>0</v>
      </c>
      <c r="F59" s="68"/>
      <c r="G59" s="7"/>
      <c r="H59" s="59">
        <f aca="1">Aufschnitt_A</f>
        <v>0</v>
      </c>
      <c r="I59" s="70">
        <f aca="1">Aufschnitt_M</f>
        <v>0</v>
      </c>
      <c r="J59" s="7"/>
      <c r="K59" s="59">
        <f aca="1">Milchprodukte__A</f>
        <v>0</v>
      </c>
      <c r="L59" s="70">
        <f aca="1">Milchprodukte_M</f>
        <v>0</v>
      </c>
      <c r="M59" s="7"/>
      <c r="N59" s="59">
        <f aca="1">Backwaren_A</f>
        <v>0</v>
      </c>
      <c r="O59" s="70">
        <f aca="1">Backwaren_M</f>
        <v>0</v>
      </c>
      <c r="P59" s="7"/>
      <c r="Q59" s="59">
        <f aca="1">Tiefkühl_A</f>
        <v>0</v>
      </c>
      <c r="R59" s="68">
        <f aca="1">Tiefkühl_M</f>
        <v>0</v>
      </c>
      <c r="S59" s="7"/>
      <c r="T59" s="59">
        <f aca="1">Getränke_A</f>
        <v>0</v>
      </c>
      <c r="U59" s="68">
        <f aca="1">Getränke_M</f>
        <v>0</v>
      </c>
      <c r="V59" s="7"/>
      <c r="W59" s="59">
        <f aca="1">Gewürze_A</f>
        <v>0</v>
      </c>
      <c r="X59" s="68">
        <f aca="1">Gewürze_M</f>
        <v>0</v>
      </c>
      <c r="Y59" s="7"/>
      <c r="Z59" s="59">
        <f aca="1">Haltbares_A</f>
        <v>0</v>
      </c>
      <c r="AA59" s="68">
        <f aca="1">Haltbares_M</f>
        <v>0</v>
      </c>
      <c r="AB59" s="7"/>
      <c r="AC59" s="59">
        <f aca="1">Süßes_A</f>
        <v>0</v>
      </c>
      <c r="AD59" s="68">
        <f aca="1">Süßes_M</f>
        <v>0</v>
      </c>
      <c r="AE59" s="7"/>
      <c r="AF59" s="59">
        <f aca="1">Haushalt_A</f>
        <v>0</v>
      </c>
      <c r="AG59" s="70"/>
      <c r="AH59" s="7"/>
      <c r="AI59" s="59">
        <f aca="1">Drogerie_A</f>
        <v>0</v>
      </c>
      <c r="AJ59" s="68">
        <f aca="1">Drogerie_M</f>
        <v>0</v>
      </c>
      <c r="AK59" s="7"/>
      <c r="AL59" s="63">
        <f aca="1">Sonstiges_A</f>
        <v>0</v>
      </c>
      <c r="AM59" s="86">
        <f aca="1">Sonstiges_M</f>
        <v>0</v>
      </c>
    </row>
    <row r="60" spans="1:39">
      <c r="A60" s="6"/>
      <c r="B60" s="58">
        <f aca="1">Obst_A</f>
        <v>0</v>
      </c>
      <c r="C60" s="68">
        <f aca="1">Obst_M</f>
        <v>0</v>
      </c>
      <c r="D60" s="7"/>
      <c r="E60" s="58">
        <f aca="1">Gemüse_A</f>
        <v>0</v>
      </c>
      <c r="F60" s="68"/>
      <c r="G60" s="7"/>
      <c r="H60" s="59">
        <f aca="1">Aufschnitt_A</f>
        <v>0</v>
      </c>
      <c r="I60" s="70">
        <f aca="1">Aufschnitt_M</f>
        <v>0</v>
      </c>
      <c r="J60" s="7"/>
      <c r="K60" s="59">
        <f aca="1">Milchprodukte__A</f>
        <v>0</v>
      </c>
      <c r="L60" s="70">
        <f aca="1">Milchprodukte_M</f>
        <v>0</v>
      </c>
      <c r="M60" s="7"/>
      <c r="N60" s="59">
        <f aca="1">Backwaren_A</f>
        <v>0</v>
      </c>
      <c r="O60" s="70">
        <f aca="1">Backwaren_M</f>
        <v>0</v>
      </c>
      <c r="P60" s="7"/>
      <c r="Q60" s="59">
        <f aca="1">Tiefkühl_A</f>
        <v>0</v>
      </c>
      <c r="R60" s="68">
        <f aca="1">Tiefkühl_M</f>
        <v>0</v>
      </c>
      <c r="S60" s="7"/>
      <c r="T60" s="59">
        <f aca="1">Getränke_A</f>
        <v>0</v>
      </c>
      <c r="U60" s="68">
        <f aca="1">Getränke_M</f>
        <v>0</v>
      </c>
      <c r="V60" s="7"/>
      <c r="W60" s="59">
        <f aca="1">Gewürze_A</f>
        <v>0</v>
      </c>
      <c r="X60" s="68">
        <f aca="1">Gewürze_M</f>
        <v>0</v>
      </c>
      <c r="Y60" s="7"/>
      <c r="Z60" s="59">
        <f aca="1">Haltbares_A</f>
        <v>0</v>
      </c>
      <c r="AA60" s="68">
        <f aca="1">Haltbares_M</f>
        <v>0</v>
      </c>
      <c r="AB60" s="7"/>
      <c r="AC60" s="59">
        <f aca="1">Süßes_A</f>
        <v>0</v>
      </c>
      <c r="AD60" s="68">
        <f aca="1">Süßes_M</f>
        <v>0</v>
      </c>
      <c r="AE60" s="7"/>
      <c r="AF60" s="59">
        <f aca="1">Haushalt_A</f>
        <v>0</v>
      </c>
      <c r="AG60" s="70"/>
      <c r="AH60" s="7"/>
      <c r="AI60" s="59">
        <f aca="1">Drogerie_A</f>
        <v>0</v>
      </c>
      <c r="AJ60" s="68">
        <f aca="1">Drogerie_M</f>
        <v>0</v>
      </c>
      <c r="AK60" s="7"/>
      <c r="AL60" s="63">
        <f aca="1">Sonstiges_A</f>
        <v>0</v>
      </c>
      <c r="AM60" s="86">
        <f aca="1">Sonstiges_M</f>
        <v>0</v>
      </c>
    </row>
    <row r="61" spans="1:39" s="0" customFormat="1">
      <c r="A61" s="8"/>
      <c r="B61" s="60">
        <f aca="1">Obst_A</f>
        <v>0</v>
      </c>
      <c r="C61" s="69">
        <f aca="1">Obst_M</f>
        <v>0</v>
      </c>
      <c r="D61" s="9"/>
      <c r="E61" s="60">
        <f aca="1">Gemüse_A</f>
        <v>0</v>
      </c>
      <c r="F61" s="69"/>
      <c r="G61" s="9"/>
      <c r="H61" s="61">
        <f aca="1">Aufschnitt_A</f>
        <v>0</v>
      </c>
      <c r="I61" s="71">
        <f aca="1">Aufschnitt_M</f>
        <v>0</v>
      </c>
      <c r="J61" s="9"/>
      <c r="K61" s="61">
        <f aca="1">Milchprodukte__A</f>
        <v>0</v>
      </c>
      <c r="L61" s="71">
        <f aca="1">Milchprodukte_M</f>
        <v>0</v>
      </c>
      <c r="M61" s="9"/>
      <c r="N61" s="61">
        <f aca="1">Backwaren_A</f>
        <v>0</v>
      </c>
      <c r="O61" s="71">
        <f aca="1">Backwaren_M</f>
        <v>0</v>
      </c>
      <c r="P61" s="9"/>
      <c r="Q61" s="61">
        <f aca="1">Tiefkühl_A</f>
        <v>0</v>
      </c>
      <c r="R61" s="69">
        <f aca="1">Tiefkühl_M</f>
        <v>0</v>
      </c>
      <c r="S61" s="9"/>
      <c r="T61" s="61">
        <f aca="1">Getränke_A</f>
        <v>0</v>
      </c>
      <c r="U61" s="69">
        <f aca="1">Getränke_M</f>
        <v>0</v>
      </c>
      <c r="V61" s="9"/>
      <c r="W61" s="61">
        <f aca="1">Gewürze_A</f>
        <v>0</v>
      </c>
      <c r="X61" s="69">
        <f aca="1">Gewürze_M</f>
        <v>0</v>
      </c>
      <c r="Y61" s="9"/>
      <c r="Z61" s="61">
        <f aca="1">Haltbares_A</f>
        <v>0</v>
      </c>
      <c r="AA61" s="69">
        <f aca="1">Haltbares_M</f>
        <v>0</v>
      </c>
      <c r="AB61" s="9"/>
      <c r="AC61" s="61">
        <f aca="1">Süßes_A</f>
        <v>0</v>
      </c>
      <c r="AD61" s="69">
        <f aca="1">Süßes_M</f>
        <v>0</v>
      </c>
      <c r="AE61" s="9"/>
      <c r="AF61" s="61">
        <f aca="1">Haushalt_A</f>
        <v>0</v>
      </c>
      <c r="AG61" s="71"/>
      <c r="AH61" s="9"/>
      <c r="AI61" s="61">
        <f aca="1">Drogerie_A</f>
        <v>0</v>
      </c>
      <c r="AJ61" s="69">
        <f aca="1">Drogerie_M</f>
        <v>0</v>
      </c>
      <c r="AK61" s="9"/>
      <c r="AL61" s="64">
        <f aca="1">Sonstiges_A</f>
        <v>0</v>
      </c>
      <c r="AM61" s="87">
        <f aca="1">Sonstiges_M</f>
        <v>0</v>
      </c>
    </row>
    <row r="62" spans="1:37">
      <c r="A62" s="3"/>
      <c r="B62" s="2"/>
      <c r="D62" s="3"/>
      <c r="G62" s="3"/>
      <c r="J62" s="3"/>
      <c r="M62" s="3"/>
      <c r="P62" s="3"/>
      <c r="S62" s="3"/>
      <c r="V62" s="3"/>
      <c r="Y62" s="3"/>
      <c r="AB62" s="3"/>
      <c r="AE62" s="3"/>
      <c r="AH62" s="3"/>
      <c r="AK62" s="3"/>
    </row>
    <row r="63" spans="1:37">
      <c r="A63" s="3"/>
      <c r="B63" s="2"/>
      <c r="D63" s="3"/>
      <c r="G63" s="3"/>
      <c r="J63" s="3"/>
      <c r="M63" s="3"/>
      <c r="P63" s="3"/>
      <c r="S63" s="3"/>
      <c r="V63" s="3"/>
      <c r="Y63" s="3"/>
      <c r="AB63" s="3"/>
      <c r="AE63" s="3"/>
      <c r="AH63" s="3"/>
      <c r="AK63" s="3"/>
    </row>
    <row r="64" spans="1:37">
      <c r="A64" s="3"/>
      <c r="B64" s="2"/>
      <c r="D64" s="3"/>
      <c r="G64" s="3"/>
      <c r="J64" s="3"/>
      <c r="M64" s="3"/>
      <c r="P64" s="3"/>
      <c r="S64" s="3"/>
      <c r="V64" s="3"/>
      <c r="Y64" s="3"/>
      <c r="AB64" s="3"/>
      <c r="AE64" s="3"/>
      <c r="AH64" s="3"/>
      <c r="AK64" s="3"/>
    </row>
    <row r="65" spans="1:37">
      <c r="A65" s="3"/>
      <c r="B65" s="2"/>
      <c r="D65" s="3"/>
      <c r="G65" s="3"/>
      <c r="J65" s="3"/>
      <c r="M65" s="3"/>
      <c r="P65" s="3"/>
      <c r="S65" s="3"/>
      <c r="V65" s="3"/>
      <c r="Y65" s="3"/>
      <c r="AB65" s="3"/>
      <c r="AE65" s="3"/>
      <c r="AH65" s="3"/>
      <c r="AK65" s="3"/>
    </row>
    <row r="66" spans="1:37">
      <c r="A66" s="3"/>
      <c r="B66" s="2"/>
      <c r="D66" s="3"/>
      <c r="G66" s="3"/>
      <c r="J66" s="3"/>
      <c r="M66" s="3"/>
      <c r="P66" s="3"/>
      <c r="S66" s="3"/>
      <c r="V66" s="3"/>
      <c r="Y66" s="3"/>
      <c r="AB66" s="3"/>
      <c r="AE66" s="3"/>
      <c r="AH66" s="3"/>
      <c r="AK66" s="3"/>
    </row>
    <row r="67" spans="1:37">
      <c r="A67" s="3"/>
      <c r="B67" s="2"/>
      <c r="D67" s="3"/>
      <c r="G67" s="3"/>
      <c r="J67" s="3"/>
      <c r="M67" s="3"/>
      <c r="P67" s="3"/>
      <c r="S67" s="3"/>
      <c r="V67" s="3"/>
      <c r="Y67" s="3"/>
      <c r="AB67" s="3"/>
      <c r="AE67" s="3"/>
      <c r="AH67" s="3"/>
      <c r="AK67" s="3"/>
    </row>
    <row r="68" spans="1:37">
      <c r="A68" s="3"/>
      <c r="B68" s="2"/>
      <c r="D68" s="3"/>
      <c r="G68" s="3"/>
      <c r="J68" s="3"/>
      <c r="M68" s="3"/>
      <c r="P68" s="3"/>
      <c r="S68" s="3"/>
      <c r="V68" s="3"/>
      <c r="Y68" s="3"/>
      <c r="AB68" s="3"/>
      <c r="AE68" s="3"/>
      <c r="AH68" s="3"/>
      <c r="AK68" s="3"/>
    </row>
    <row r="69" spans="1:37">
      <c r="A69" s="3"/>
      <c r="B69" s="2"/>
      <c r="D69" s="3"/>
      <c r="G69" s="3"/>
      <c r="J69" s="3"/>
      <c r="M69" s="3"/>
      <c r="P69" s="3"/>
      <c r="S69" s="3"/>
      <c r="V69" s="3"/>
      <c r="Y69" s="3"/>
      <c r="AB69" s="3"/>
      <c r="AE69" s="3"/>
      <c r="AH69" s="3"/>
      <c r="AK69" s="3"/>
    </row>
    <row r="70" spans="1:37">
      <c r="A70" s="3"/>
      <c r="B70" s="2"/>
      <c r="D70" s="3"/>
      <c r="G70" s="3"/>
      <c r="J70" s="3"/>
      <c r="M70" s="3"/>
      <c r="P70" s="3"/>
      <c r="S70" s="3"/>
      <c r="V70" s="3"/>
      <c r="Y70" s="3"/>
      <c r="AB70" s="3"/>
      <c r="AE70" s="3"/>
      <c r="AH70" s="3"/>
      <c r="AK70" s="3"/>
    </row>
    <row r="71" spans="1:37">
      <c r="A71" s="3"/>
      <c r="B71" s="2"/>
      <c r="D71" s="3"/>
      <c r="G71" s="3"/>
      <c r="J71" s="3"/>
      <c r="M71" s="3"/>
      <c r="P71" s="3"/>
      <c r="S71" s="3"/>
      <c r="V71" s="3"/>
      <c r="Y71" s="3"/>
      <c r="AB71" s="3"/>
      <c r="AE71" s="3"/>
      <c r="AH71" s="3"/>
      <c r="AK71" s="3"/>
    </row>
    <row r="72" spans="1:37">
      <c r="A72" s="3"/>
      <c r="B72" s="2"/>
      <c r="D72" s="3"/>
      <c r="G72" s="3"/>
      <c r="J72" s="3"/>
      <c r="M72" s="3"/>
      <c r="P72" s="3"/>
      <c r="S72" s="3"/>
      <c r="V72" s="3"/>
      <c r="Y72" s="3"/>
      <c r="AB72" s="3"/>
      <c r="AE72" s="3"/>
      <c r="AH72" s="3"/>
      <c r="AK72" s="3"/>
    </row>
    <row r="73" spans="1:37">
      <c r="A73" s="3"/>
      <c r="B73" s="2"/>
      <c r="D73" s="3"/>
      <c r="G73" s="3"/>
      <c r="J73" s="3"/>
      <c r="M73" s="3"/>
      <c r="P73" s="3"/>
      <c r="S73" s="3"/>
      <c r="V73" s="3"/>
      <c r="Y73" s="3"/>
      <c r="AB73" s="3"/>
      <c r="AE73" s="3"/>
      <c r="AH73" s="3"/>
      <c r="AK73" s="3"/>
    </row>
    <row r="74" spans="1:37">
      <c r="A74" s="3"/>
      <c r="B74" s="2"/>
      <c r="D74" s="3"/>
      <c r="G74" s="3"/>
      <c r="J74" s="3"/>
      <c r="M74" s="3"/>
      <c r="P74" s="3"/>
      <c r="S74" s="3"/>
      <c r="V74" s="3"/>
      <c r="Y74" s="3"/>
      <c r="AB74" s="3"/>
      <c r="AE74" s="3"/>
      <c r="AH74" s="3"/>
      <c r="AK74" s="3"/>
    </row>
    <row r="75" spans="1:37">
      <c r="A75" s="3"/>
      <c r="B75" s="2"/>
      <c r="D75" s="3"/>
      <c r="G75" s="3"/>
      <c r="J75" s="3"/>
      <c r="M75" s="3"/>
      <c r="P75" s="3"/>
      <c r="S75" s="3"/>
      <c r="V75" s="3"/>
      <c r="Y75" s="3"/>
      <c r="AB75" s="3"/>
      <c r="AE75" s="3"/>
      <c r="AH75" s="3"/>
      <c r="AK75" s="3"/>
    </row>
    <row r="76" spans="1:37">
      <c r="A76" s="3"/>
      <c r="B76" s="2"/>
      <c r="D76" s="3"/>
      <c r="G76" s="3"/>
      <c r="J76" s="3"/>
      <c r="M76" s="3"/>
      <c r="P76" s="3"/>
      <c r="S76" s="3"/>
      <c r="V76" s="3"/>
      <c r="Y76" s="3"/>
      <c r="AB76" s="3"/>
      <c r="AE76" s="3"/>
      <c r="AH76" s="3"/>
      <c r="AK76" s="3"/>
    </row>
    <row r="77" spans="1:37">
      <c r="A77" s="3"/>
      <c r="B77" s="2"/>
      <c r="D77" s="3"/>
      <c r="G77" s="3"/>
      <c r="J77" s="3"/>
      <c r="M77" s="3"/>
      <c r="P77" s="3"/>
      <c r="S77" s="3"/>
      <c r="V77" s="3"/>
      <c r="Y77" s="3"/>
      <c r="AB77" s="3"/>
      <c r="AE77" s="3"/>
      <c r="AH77" s="3"/>
      <c r="AK77" s="3"/>
    </row>
    <row r="78" spans="1:37">
      <c r="A78" s="3"/>
      <c r="B78" s="2"/>
      <c r="D78" s="3"/>
      <c r="G78" s="3"/>
      <c r="J78" s="3"/>
      <c r="M78" s="3"/>
      <c r="P78" s="3"/>
      <c r="S78" s="3"/>
      <c r="V78" s="3"/>
      <c r="Y78" s="3"/>
      <c r="AB78" s="3"/>
      <c r="AE78" s="3"/>
      <c r="AH78" s="3"/>
      <c r="AK78" s="3"/>
    </row>
    <row r="79" spans="1:37">
      <c r="A79" s="3"/>
      <c r="B79" s="2"/>
      <c r="D79" s="3"/>
      <c r="G79" s="3"/>
      <c r="J79" s="3"/>
      <c r="M79" s="3"/>
      <c r="P79" s="3"/>
      <c r="S79" s="3"/>
      <c r="V79" s="3"/>
      <c r="Y79" s="3"/>
      <c r="AB79" s="3"/>
      <c r="AE79" s="3"/>
      <c r="AH79" s="3"/>
      <c r="AK79" s="3"/>
    </row>
    <row r="80" spans="1:37">
      <c r="A80" s="3"/>
      <c r="B80" s="2"/>
      <c r="D80" s="3"/>
      <c r="G80" s="3"/>
      <c r="J80" s="3"/>
      <c r="M80" s="3"/>
      <c r="P80" s="3"/>
      <c r="S80" s="3"/>
      <c r="V80" s="3"/>
      <c r="Y80" s="3"/>
      <c r="AB80" s="3"/>
      <c r="AE80" s="3"/>
      <c r="AH80" s="3"/>
      <c r="AK80" s="3"/>
    </row>
  </sheetData>
  <sheetProtection sheet="1" autoFilter="0"/>
  <printOptions horizontalCentered="1">
    <extLst>
      <ext uri="smNativeData">
        <pm:pageFlags xmlns:pm="smNativeData" id="1754395328" printRowHead="0" printColHead="0" printHeadLine="1" printFootLine="1" autoHeightHeader="0" autoHeightFooter="0" fitToPageBoth="0"/>
      </ext>
    </extLst>
  </printOptions>
  <pageMargins left="0.393750" right="0.393750" top="0.787500" bottom="0.393750" header="0.393750" footer="0.000000"/>
  <pageSetup paperSize="9" scale="78" fitToWidth="0" fitToHeight="1" pageOrder="overThenDown" orientation="landscape"/>
  <headerFooter>
    <oddHeader>&amp;C&amp;20&amp;B&amp;UEinkaufsliste
&amp;R&amp;6&amp;B(&amp;BG=Gekauft   B=Benötigt)</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colBreaks count="1" manualBreakCount="1">
    <brk id="18" man="1"/>
  </colBreak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BECFD4"/>
    <pageSetUpPr fitToPage="1"/>
  </sheetPr>
  <dimension ref="A1:AM60"/>
  <sheetViews>
    <sheetView view="normal" zoomScale="130" workbookViewId="0">
      <selection activeCell="E27" sqref="E27"/>
    </sheetView>
  </sheetViews>
  <sheetFormatPr baseColWidth="9" defaultColWidth="10.000000" defaultRowHeight="13.45"/>
  <cols>
    <col min="1" max="1" width="2.549550" customWidth="1"/>
    <col min="2" max="2" width="17.873874" customWidth="1" style="0"/>
    <col min="3" max="3" width="5.108108" customWidth="1" style="66"/>
    <col min="4" max="4" width="2.549550" customWidth="1" style="0"/>
    <col min="5" max="5" width="17.873874" customWidth="1" style="0"/>
    <col min="6" max="6" width="5.108108" customWidth="1" style="66"/>
    <col min="7" max="7" width="2.549550" customWidth="1" style="0"/>
    <col min="8" max="8" width="17.873874" customWidth="1" style="0"/>
    <col min="9" max="9" width="5.108108" customWidth="1" style="66"/>
    <col min="10" max="10" width="2.549550" customWidth="1" style="0"/>
    <col min="11" max="11" width="17.873874" customWidth="1" style="0"/>
    <col min="12" max="12" width="5.108108" customWidth="1" style="66"/>
    <col min="13" max="13" width="2.549550" customWidth="1" style="0"/>
    <col min="14" max="14" width="17.873874" customWidth="1" style="0"/>
    <col min="15" max="15" width="5.108108" customWidth="1" style="66"/>
    <col min="16" max="16" width="2.549550" customWidth="1" style="0"/>
    <col min="17" max="17" width="17.873874" customWidth="1" style="0"/>
    <col min="18" max="18" width="5.108108" customWidth="1" style="66"/>
    <col min="19" max="19" width="2.549550" customWidth="1" style="0"/>
    <col min="20" max="20" width="17.873874" customWidth="1" style="0"/>
    <col min="21" max="21" width="5.108108" customWidth="1" style="66"/>
    <col min="22" max="22" width="2.549550" customWidth="1" style="0"/>
    <col min="23" max="23" width="17.873874" customWidth="1" style="0"/>
    <col min="24" max="24" width="5.108108" customWidth="1" style="66"/>
    <col min="25" max="25" width="2.549550" customWidth="1" style="0"/>
    <col min="26" max="26" width="17.873874" customWidth="1" style="0"/>
    <col min="27" max="27" width="5.108108" customWidth="1" style="66"/>
    <col min="28" max="28" width="2.549550" customWidth="1" style="0"/>
    <col min="29" max="29" width="17.873874" customWidth="1" style="0"/>
    <col min="30" max="30" width="5.108108" customWidth="1" style="66"/>
    <col min="31" max="31" width="2.549550" customWidth="1" style="0"/>
    <col min="32" max="32" width="17.873874" customWidth="1" style="0"/>
    <col min="33" max="33" width="5.108108" customWidth="1" style="66"/>
    <col min="34" max="34" width="2.549550" customWidth="1" style="0"/>
    <col min="35" max="35" width="17.873874" customWidth="1" style="0"/>
    <col min="36" max="36" width="5.108108" customWidth="1" style="66"/>
    <col min="37" max="37" width="2.549550" customWidth="1" style="0"/>
    <col min="38" max="38" width="17.873874" customWidth="1" style="0"/>
    <col min="39" max="39" width="5.108108" customWidth="1" style="66"/>
  </cols>
  <sheetData>
    <row r="1" spans="1:39" s="51" customFormat="1" ht="27.20" customHeight="1">
      <c r="A1" s="52"/>
      <c r="B1" s="88" t="s">
        <v>67</v>
      </c>
      <c r="C1" s="67" t="s">
        <v>68</v>
      </c>
      <c r="D1" s="53"/>
      <c r="E1" s="89" t="s">
        <v>69</v>
      </c>
      <c r="F1" s="90" t="s">
        <v>68</v>
      </c>
      <c r="G1" s="53"/>
      <c r="H1" s="91" t="s">
        <v>4</v>
      </c>
      <c r="I1" s="90" t="s">
        <v>68</v>
      </c>
      <c r="J1" s="65"/>
      <c r="K1" s="91" t="s">
        <v>6</v>
      </c>
      <c r="L1" s="90" t="s">
        <v>68</v>
      </c>
      <c r="M1" s="53"/>
      <c r="N1" s="89" t="s">
        <v>70</v>
      </c>
      <c r="O1" s="90" t="s">
        <v>68</v>
      </c>
      <c r="P1" s="53"/>
      <c r="Q1" s="89" t="s">
        <v>71</v>
      </c>
      <c r="R1" s="103" t="s">
        <v>68</v>
      </c>
      <c r="S1" s="53"/>
      <c r="T1" s="89" t="s">
        <v>72</v>
      </c>
      <c r="U1" s="98" t="s">
        <v>68</v>
      </c>
      <c r="V1"/>
      <c r="W1"/>
      <c r="X1"/>
      <c r="Y1"/>
      <c r="Z1"/>
      <c r="AA1"/>
      <c r="AB1"/>
      <c r="AC1"/>
      <c r="AD1"/>
      <c r="AE1"/>
      <c r="AF1"/>
      <c r="AG1"/>
      <c r="AH1"/>
      <c r="AI1"/>
      <c r="AJ1"/>
      <c r="AK1"/>
      <c r="AL1"/>
      <c r="AM1"/>
    </row>
    <row r="2" spans="1:39" ht="17" customHeight="1">
      <c r="A2" s="6"/>
      <c r="B2" s="92" t="str">
        <f aca="1">Obst_A</f>
        <v>Äpfel</v>
      </c>
      <c r="C2" s="93" t="str">
        <f aca="1">Obst_M</f>
        <v>1 kg</v>
      </c>
      <c r="D2" s="7"/>
      <c r="E2" s="92" t="str">
        <f aca="1">Gemüse_A</f>
        <v>Gurke</v>
      </c>
      <c r="F2" s="93">
        <f aca="1">Gemüse_M</f>
        <v>2</v>
      </c>
      <c r="G2" s="7"/>
      <c r="H2" s="92" t="str">
        <f aca="1">Aufschnitt_A</f>
        <v>Bierschinken</v>
      </c>
      <c r="I2" s="93" t="str">
        <f aca="1">Aufschnitt_M</f>
        <v>100g</v>
      </c>
      <c r="J2" s="7"/>
      <c r="K2" s="92" t="str">
        <f aca="1">Milchprodukte__A</f>
        <v>Eier</v>
      </c>
      <c r="L2" s="93">
        <f aca="1">Milchprodukte_M</f>
        <v>10</v>
      </c>
      <c r="M2" s="7"/>
      <c r="N2" s="92" t="str">
        <f aca="1">Backwaren_A</f>
        <v>Mischbrot</v>
      </c>
      <c r="O2" s="93">
        <f aca="1">Backwaren_M</f>
        <v>2</v>
      </c>
      <c r="P2" s="7"/>
      <c r="Q2" s="92" t="str">
        <f aca="1">Tiefkühl_A</f>
        <v>Meeresfrüchte</v>
      </c>
      <c r="R2" s="104">
        <f aca="1">Tiefkühl_M</f>
        <v>1</v>
      </c>
      <c r="S2" s="7"/>
      <c r="T2" s="92" t="str">
        <f aca="1">Getränke_A</f>
        <v>Bier</v>
      </c>
      <c r="U2" s="99" t="str">
        <f aca="1">Getränke_M</f>
        <v>1 K</v>
      </c>
      <c r="X2"/>
      <c r="AA2"/>
      <c r="AD2"/>
      <c r="AG2"/>
      <c r="AJ2"/>
      <c r="AM2"/>
    </row>
    <row r="3" spans="1:39" ht="17" customHeight="1">
      <c r="A3" s="6"/>
      <c r="B3" s="94" t="str">
        <f aca="1">Obst_A</f>
        <v>Kirschen</v>
      </c>
      <c r="C3" s="70" t="str">
        <f aca="1">Obst_M</f>
        <v>1 kg</v>
      </c>
      <c r="D3" s="7"/>
      <c r="E3" s="94" t="str">
        <f aca="1">Gemüse_A</f>
        <v>Weißkraut</v>
      </c>
      <c r="F3" s="70" t="n">
        <v>3</v>
      </c>
      <c r="G3" s="7"/>
      <c r="H3" s="94" t="str">
        <f aca="1">Aufschnitt_A</f>
        <v>Corned Beef</v>
      </c>
      <c r="I3" s="70" t="str">
        <f aca="1">Aufschnitt_M</f>
        <v>200g</v>
      </c>
      <c r="J3" s="7"/>
      <c r="K3" s="94">
        <f aca="1">Milchprodukte__A</f>
        <v>0</v>
      </c>
      <c r="L3" s="70">
        <f aca="1">Milchprodukte_M</f>
        <v>0</v>
      </c>
      <c r="M3" s="7"/>
      <c r="N3" s="94" t="str">
        <f aca="1">Backwaren_A</f>
        <v>Toastbrot</v>
      </c>
      <c r="O3" s="70">
        <f aca="1">Backwaren_M</f>
        <v>1</v>
      </c>
      <c r="P3" s="7"/>
      <c r="Q3" s="94" t="str">
        <f aca="1">Tiefkühl_A</f>
        <v>Bohnen</v>
      </c>
      <c r="R3" s="105">
        <f aca="1">Tiefkühl_M</f>
        <v>1</v>
      </c>
      <c r="S3" s="7"/>
      <c r="T3" s="94" t="str">
        <f aca="1">Getränke_A</f>
        <v>Bitter Lemon</v>
      </c>
      <c r="U3" s="95">
        <f aca="1">Getränke_M</f>
        <v>12</v>
      </c>
      <c r="X3"/>
      <c r="AA3"/>
      <c r="AD3"/>
      <c r="AG3"/>
      <c r="AJ3"/>
      <c r="AM3"/>
    </row>
    <row r="4" spans="1:39" ht="17" customHeight="1">
      <c r="A4" s="6"/>
      <c r="B4" s="94" t="str">
        <f aca="1">Obst_A</f>
        <v>Pfirsiche</v>
      </c>
      <c r="C4" s="70">
        <f aca="1">Obst_M</f>
        <v>5</v>
      </c>
      <c r="D4" s="7"/>
      <c r="E4" s="94">
        <f aca="1">Gemüse_A</f>
        <v>0</v>
      </c>
      <c r="F4" s="70"/>
      <c r="G4" s="7"/>
      <c r="H4" s="94" t="str">
        <f aca="1">Aufschnitt_A</f>
        <v>Knackwurst</v>
      </c>
      <c r="I4" s="70">
        <f aca="1">Aufschnitt_M</f>
        <v>4</v>
      </c>
      <c r="J4" s="7"/>
      <c r="K4" s="94">
        <f aca="1">Milchprodukte__A</f>
        <v>0</v>
      </c>
      <c r="L4" s="70">
        <f aca="1">Milchprodukte_M</f>
        <v>0</v>
      </c>
      <c r="M4" s="7"/>
      <c r="N4" s="94">
        <f aca="1">Backwaren_A</f>
        <v>0</v>
      </c>
      <c r="O4" s="70">
        <f aca="1">Backwaren_M</f>
        <v>0</v>
      </c>
      <c r="P4" s="7"/>
      <c r="Q4" s="94">
        <f aca="1">Tiefkühl_A</f>
        <v>0</v>
      </c>
      <c r="R4" s="105">
        <f aca="1">Tiefkühl_M</f>
        <v>0</v>
      </c>
      <c r="S4" s="7"/>
      <c r="T4" s="94" t="str">
        <f aca="1">Getränke_A</f>
        <v>Säfte</v>
      </c>
      <c r="U4" s="95">
        <f aca="1">Getränke_M</f>
        <v>6</v>
      </c>
      <c r="X4"/>
      <c r="AA4"/>
      <c r="AD4"/>
      <c r="AG4"/>
      <c r="AJ4"/>
      <c r="AM4"/>
    </row>
    <row r="5" spans="1:39" ht="17" customHeight="1">
      <c r="A5" s="6"/>
      <c r="B5" s="94">
        <f aca="1">Obst_A</f>
        <v>0</v>
      </c>
      <c r="C5" s="70">
        <f aca="1">Obst_M</f>
        <v>0</v>
      </c>
      <c r="D5" s="7"/>
      <c r="E5" s="94">
        <f aca="1">Gemüse_A</f>
        <v>0</v>
      </c>
      <c r="F5" s="70"/>
      <c r="G5" s="7"/>
      <c r="H5" s="94">
        <f aca="1">Aufschnitt_A</f>
        <v>0</v>
      </c>
      <c r="I5" s="70">
        <f aca="1">Aufschnitt_M</f>
        <v>0</v>
      </c>
      <c r="J5" s="7"/>
      <c r="K5" s="94">
        <f aca="1">Milchprodukte__A</f>
        <v>0</v>
      </c>
      <c r="L5" s="70">
        <f aca="1">Milchprodukte_M</f>
        <v>0</v>
      </c>
      <c r="M5" s="7"/>
      <c r="N5" s="94">
        <f aca="1">Backwaren_A</f>
        <v>0</v>
      </c>
      <c r="O5" s="70">
        <f aca="1">Backwaren_M</f>
        <v>0</v>
      </c>
      <c r="P5" s="7"/>
      <c r="Q5" s="94">
        <f aca="1">Tiefkühl_A</f>
        <v>0</v>
      </c>
      <c r="R5" s="105">
        <f aca="1">Tiefkühl_M</f>
        <v>0</v>
      </c>
      <c r="S5" s="7"/>
      <c r="T5" s="94">
        <f aca="1">Getränke_A</f>
        <v>0</v>
      </c>
      <c r="U5" s="95">
        <f aca="1">Getränke_M</f>
        <v>0</v>
      </c>
      <c r="X5"/>
      <c r="AA5"/>
      <c r="AD5"/>
      <c r="AG5"/>
      <c r="AJ5"/>
      <c r="AM5"/>
    </row>
    <row r="6" spans="1:39" ht="17" customHeight="1">
      <c r="A6" s="6"/>
      <c r="B6" s="94">
        <f aca="1">Obst_A</f>
        <v>0</v>
      </c>
      <c r="C6" s="70">
        <f aca="1">Obst_M</f>
        <v>0</v>
      </c>
      <c r="D6" s="7"/>
      <c r="E6" s="94">
        <f aca="1">Gemüse_A</f>
        <v>0</v>
      </c>
      <c r="F6" s="70"/>
      <c r="G6" s="7"/>
      <c r="H6" s="94">
        <f aca="1">Aufschnitt_A</f>
        <v>0</v>
      </c>
      <c r="I6" s="70">
        <f aca="1">Aufschnitt_M</f>
        <v>0</v>
      </c>
      <c r="J6" s="7"/>
      <c r="K6" s="94">
        <f aca="1">Milchprodukte__A</f>
        <v>0</v>
      </c>
      <c r="L6" s="70">
        <f aca="1">Milchprodukte_M</f>
        <v>0</v>
      </c>
      <c r="M6" s="7"/>
      <c r="N6" s="94">
        <f aca="1">Backwaren_A</f>
        <v>0</v>
      </c>
      <c r="O6" s="70">
        <f aca="1">Backwaren_M</f>
        <v>0</v>
      </c>
      <c r="P6" s="7"/>
      <c r="Q6" s="94">
        <f aca="1">Tiefkühl_A</f>
        <v>0</v>
      </c>
      <c r="R6" s="105">
        <f aca="1">Tiefkühl_M</f>
        <v>0</v>
      </c>
      <c r="S6" s="7"/>
      <c r="T6" s="94">
        <f aca="1">Getränke_A</f>
        <v>0</v>
      </c>
      <c r="U6" s="95">
        <f aca="1">Getränke_M</f>
        <v>0</v>
      </c>
      <c r="X6"/>
      <c r="AA6"/>
      <c r="AD6"/>
      <c r="AG6"/>
      <c r="AJ6"/>
      <c r="AM6"/>
    </row>
    <row r="7" spans="1:39" ht="17" customHeight="1">
      <c r="A7" s="6"/>
      <c r="B7" s="94">
        <f aca="1">Obst_A</f>
        <v>0</v>
      </c>
      <c r="C7" s="70">
        <f aca="1">Obst_M</f>
        <v>0</v>
      </c>
      <c r="D7" s="7"/>
      <c r="E7" s="94">
        <f aca="1">Gemüse_A</f>
        <v>0</v>
      </c>
      <c r="F7" s="70"/>
      <c r="G7" s="7"/>
      <c r="H7" s="94">
        <f aca="1">Aufschnitt_A</f>
        <v>0</v>
      </c>
      <c r="I7" s="70">
        <f aca="1">Aufschnitt_M</f>
        <v>0</v>
      </c>
      <c r="J7" s="7"/>
      <c r="K7" s="94">
        <f aca="1">Milchprodukte__A</f>
        <v>0</v>
      </c>
      <c r="L7" s="70">
        <f aca="1">Milchprodukte_M</f>
        <v>0</v>
      </c>
      <c r="M7" s="7"/>
      <c r="N7" s="94">
        <f aca="1">Backwaren_A</f>
        <v>0</v>
      </c>
      <c r="O7" s="70">
        <f aca="1">Backwaren_M</f>
        <v>0</v>
      </c>
      <c r="P7" s="7"/>
      <c r="Q7" s="94">
        <f aca="1">Tiefkühl_A</f>
        <v>0</v>
      </c>
      <c r="R7" s="105">
        <f aca="1">Tiefkühl_M</f>
        <v>0</v>
      </c>
      <c r="S7" s="7"/>
      <c r="T7" s="94">
        <f aca="1">Getränke_A</f>
        <v>0</v>
      </c>
      <c r="U7" s="95">
        <f aca="1">Getränke_M</f>
        <v>0</v>
      </c>
      <c r="X7"/>
      <c r="AA7"/>
      <c r="AD7"/>
      <c r="AG7"/>
      <c r="AJ7"/>
      <c r="AM7"/>
    </row>
    <row r="8" spans="1:39" ht="17" customHeight="1">
      <c r="A8" s="6"/>
      <c r="B8" s="94">
        <f aca="1">Obst_A</f>
        <v>0</v>
      </c>
      <c r="C8" s="70">
        <f aca="1">Obst_M</f>
        <v>0</v>
      </c>
      <c r="D8" s="7"/>
      <c r="E8" s="94">
        <f aca="1">Gemüse_A</f>
        <v>0</v>
      </c>
      <c r="F8" s="70"/>
      <c r="G8" s="7"/>
      <c r="H8" s="94">
        <f aca="1">Aufschnitt_A</f>
        <v>0</v>
      </c>
      <c r="I8" s="70">
        <f aca="1">Aufschnitt_M</f>
        <v>0</v>
      </c>
      <c r="J8" s="7"/>
      <c r="K8" s="94">
        <f aca="1">Milchprodukte__A</f>
        <v>0</v>
      </c>
      <c r="L8" s="70">
        <f aca="1">Milchprodukte_M</f>
        <v>0</v>
      </c>
      <c r="M8" s="7"/>
      <c r="N8" s="94">
        <f aca="1">Backwaren_A</f>
        <v>0</v>
      </c>
      <c r="O8" s="70">
        <f aca="1">Backwaren_M</f>
        <v>0</v>
      </c>
      <c r="P8" s="7"/>
      <c r="Q8" s="94">
        <f aca="1">Tiefkühl_A</f>
        <v>0</v>
      </c>
      <c r="R8" s="105">
        <f aca="1">Tiefkühl_M</f>
        <v>0</v>
      </c>
      <c r="S8" s="7"/>
      <c r="T8" s="94">
        <f aca="1">Getränke_A</f>
        <v>0</v>
      </c>
      <c r="U8" s="95">
        <f aca="1">Getränke_M</f>
        <v>0</v>
      </c>
      <c r="X8"/>
      <c r="AA8"/>
      <c r="AD8"/>
      <c r="AG8"/>
      <c r="AJ8"/>
      <c r="AM8"/>
    </row>
    <row r="9" spans="1:39" ht="17" customHeight="1">
      <c r="A9" s="6"/>
      <c r="B9" s="94">
        <f aca="1">Obst_A</f>
        <v>0</v>
      </c>
      <c r="C9" s="70">
        <f aca="1">Obst_M</f>
        <v>0</v>
      </c>
      <c r="D9" s="7"/>
      <c r="E9" s="94">
        <f aca="1">Gemüse_A</f>
        <v>0</v>
      </c>
      <c r="F9" s="70"/>
      <c r="G9" s="7"/>
      <c r="H9" s="94">
        <f aca="1">Aufschnitt_A</f>
        <v>0</v>
      </c>
      <c r="I9" s="70">
        <f aca="1">Aufschnitt_M</f>
        <v>0</v>
      </c>
      <c r="J9" s="7"/>
      <c r="K9" s="94">
        <f aca="1">Milchprodukte__A</f>
        <v>0</v>
      </c>
      <c r="L9" s="70">
        <f aca="1">Milchprodukte_M</f>
        <v>0</v>
      </c>
      <c r="M9" s="7"/>
      <c r="N9" s="94">
        <f aca="1">Backwaren_A</f>
        <v>0</v>
      </c>
      <c r="O9" s="70">
        <f aca="1">Backwaren_M</f>
        <v>0</v>
      </c>
      <c r="P9" s="7"/>
      <c r="Q9" s="94">
        <f aca="1">Tiefkühl_A</f>
        <v>0</v>
      </c>
      <c r="R9" s="105">
        <f aca="1">Tiefkühl_M</f>
        <v>0</v>
      </c>
      <c r="S9" s="7"/>
      <c r="T9" s="94">
        <f aca="1">Getränke_A</f>
        <v>0</v>
      </c>
      <c r="U9" s="95">
        <f aca="1">Getränke_M</f>
        <v>0</v>
      </c>
      <c r="X9"/>
      <c r="AA9"/>
      <c r="AD9"/>
      <c r="AG9"/>
      <c r="AJ9"/>
      <c r="AM9"/>
    </row>
    <row r="10" spans="1:39" ht="17" customHeight="1">
      <c r="A10" s="6"/>
      <c r="B10" s="94">
        <f aca="1">Obst_A</f>
        <v>0</v>
      </c>
      <c r="C10" s="70">
        <f aca="1">Obst_M</f>
        <v>0</v>
      </c>
      <c r="D10" s="7"/>
      <c r="E10" s="94">
        <f aca="1">Gemüse_A</f>
        <v>0</v>
      </c>
      <c r="F10" s="70"/>
      <c r="G10" s="7"/>
      <c r="H10" s="94">
        <f aca="1">Aufschnitt_A</f>
        <v>0</v>
      </c>
      <c r="I10" s="70">
        <f aca="1">Aufschnitt_M</f>
        <v>0</v>
      </c>
      <c r="J10" s="7"/>
      <c r="K10" s="94">
        <f aca="1">Milchprodukte__A</f>
        <v>0</v>
      </c>
      <c r="L10" s="70">
        <f aca="1">Milchprodukte_M</f>
        <v>0</v>
      </c>
      <c r="M10" s="7"/>
      <c r="N10" s="94">
        <f aca="1">Backwaren_A</f>
        <v>0</v>
      </c>
      <c r="O10" s="70">
        <f aca="1">Backwaren_M</f>
        <v>0</v>
      </c>
      <c r="P10" s="7"/>
      <c r="Q10" s="94">
        <f aca="1">Tiefkühl_A</f>
        <v>0</v>
      </c>
      <c r="R10" s="105">
        <f aca="1">Tiefkühl_M</f>
        <v>0</v>
      </c>
      <c r="S10" s="7"/>
      <c r="T10" s="94">
        <f aca="1">Getränke_A</f>
        <v>0</v>
      </c>
      <c r="U10" s="95">
        <f aca="1">Getränke_M</f>
        <v>0</v>
      </c>
      <c r="X10"/>
      <c r="AA10"/>
      <c r="AD10"/>
      <c r="AG10"/>
      <c r="AJ10"/>
      <c r="AM10"/>
    </row>
    <row r="11" spans="1:39" ht="17" customHeight="1">
      <c r="A11" s="6"/>
      <c r="B11" s="94">
        <f aca="1">Obst_A</f>
        <v>0</v>
      </c>
      <c r="C11" s="70">
        <f aca="1">Obst_M</f>
        <v>0</v>
      </c>
      <c r="D11" s="7"/>
      <c r="E11" s="94">
        <f aca="1">Gemüse_A</f>
        <v>0</v>
      </c>
      <c r="F11" s="70"/>
      <c r="G11" s="7"/>
      <c r="H11" s="94">
        <f aca="1">Aufschnitt_A</f>
        <v>0</v>
      </c>
      <c r="I11" s="70">
        <f aca="1">Aufschnitt_M</f>
        <v>0</v>
      </c>
      <c r="J11" s="7"/>
      <c r="K11" s="94">
        <f aca="1">Milchprodukte__A</f>
        <v>0</v>
      </c>
      <c r="L11" s="70">
        <f aca="1">Milchprodukte_M</f>
        <v>0</v>
      </c>
      <c r="M11" s="7"/>
      <c r="N11" s="94">
        <f aca="1">Backwaren_A</f>
        <v>0</v>
      </c>
      <c r="O11" s="70">
        <f aca="1">Backwaren_M</f>
        <v>0</v>
      </c>
      <c r="P11" s="7"/>
      <c r="Q11" s="94">
        <f aca="1">Tiefkühl_A</f>
        <v>0</v>
      </c>
      <c r="R11" s="105">
        <f aca="1">Tiefkühl_M</f>
        <v>0</v>
      </c>
      <c r="S11" s="7"/>
      <c r="T11" s="94">
        <f aca="1">Getränke_A</f>
        <v>0</v>
      </c>
      <c r="U11" s="95">
        <f aca="1">Getränke_M</f>
        <v>0</v>
      </c>
      <c r="X11"/>
      <c r="AA11"/>
      <c r="AD11"/>
      <c r="AG11"/>
      <c r="AJ11"/>
      <c r="AM11"/>
    </row>
    <row r="12" spans="1:39" ht="17" customHeight="1">
      <c r="A12" s="6"/>
      <c r="B12" s="94">
        <f aca="1">Obst_A</f>
        <v>0</v>
      </c>
      <c r="C12" s="70">
        <f aca="1">Obst_M</f>
        <v>0</v>
      </c>
      <c r="D12" s="7"/>
      <c r="E12" s="94">
        <f aca="1">Gemüse_A</f>
        <v>0</v>
      </c>
      <c r="F12" s="70"/>
      <c r="G12" s="7"/>
      <c r="H12" s="94">
        <f aca="1">Aufschnitt_A</f>
        <v>0</v>
      </c>
      <c r="I12" s="70">
        <f aca="1">Aufschnitt_M</f>
        <v>0</v>
      </c>
      <c r="J12" s="7"/>
      <c r="K12" s="94">
        <f aca="1">Milchprodukte__A</f>
        <v>0</v>
      </c>
      <c r="L12" s="70">
        <f aca="1">Milchprodukte_M</f>
        <v>0</v>
      </c>
      <c r="M12" s="7"/>
      <c r="N12" s="94">
        <f aca="1">Backwaren_A</f>
        <v>0</v>
      </c>
      <c r="O12" s="70">
        <f aca="1">Backwaren_M</f>
        <v>0</v>
      </c>
      <c r="P12" s="7"/>
      <c r="Q12" s="94">
        <f aca="1">Tiefkühl_A</f>
        <v>0</v>
      </c>
      <c r="R12" s="105">
        <f aca="1">Tiefkühl_M</f>
        <v>0</v>
      </c>
      <c r="S12" s="7"/>
      <c r="T12" s="94">
        <f aca="1">Getränke_A</f>
        <v>0</v>
      </c>
      <c r="U12" s="95">
        <f aca="1">Getränke_M</f>
        <v>0</v>
      </c>
      <c r="X12"/>
      <c r="AA12"/>
      <c r="AD12"/>
      <c r="AG12"/>
      <c r="AJ12"/>
      <c r="AM12"/>
    </row>
    <row r="13" spans="1:39" ht="17" customHeight="1">
      <c r="A13" s="6"/>
      <c r="B13" s="94">
        <f aca="1">Obst_A</f>
        <v>0</v>
      </c>
      <c r="C13" s="70">
        <f aca="1">Obst_M</f>
        <v>0</v>
      </c>
      <c r="D13" s="7"/>
      <c r="E13" s="94">
        <f aca="1">Gemüse_A</f>
        <v>0</v>
      </c>
      <c r="F13" s="70"/>
      <c r="G13" s="7"/>
      <c r="H13" s="94">
        <f aca="1">Aufschnitt_A</f>
        <v>0</v>
      </c>
      <c r="I13" s="70">
        <f aca="1">Aufschnitt_M</f>
        <v>0</v>
      </c>
      <c r="J13" s="7"/>
      <c r="K13" s="94">
        <f aca="1">Milchprodukte__A</f>
        <v>0</v>
      </c>
      <c r="L13" s="70">
        <f aca="1">Milchprodukte_M</f>
        <v>0</v>
      </c>
      <c r="M13" s="7"/>
      <c r="N13" s="94">
        <f aca="1">Backwaren_A</f>
        <v>0</v>
      </c>
      <c r="O13" s="70">
        <f aca="1">Backwaren_M</f>
        <v>0</v>
      </c>
      <c r="P13" s="7"/>
      <c r="Q13" s="94">
        <f aca="1">Tiefkühl_A</f>
        <v>0</v>
      </c>
      <c r="R13" s="105">
        <f aca="1">Tiefkühl_M</f>
        <v>0</v>
      </c>
      <c r="S13" s="7"/>
      <c r="T13" s="94">
        <f aca="1">Getränke_A</f>
        <v>0</v>
      </c>
      <c r="U13" s="95">
        <f aca="1">Getränke_M</f>
        <v>0</v>
      </c>
      <c r="X13"/>
      <c r="AA13"/>
      <c r="AD13"/>
      <c r="AG13"/>
      <c r="AJ13"/>
      <c r="AM13"/>
    </row>
    <row r="14" spans="1:39" ht="17" customHeight="1">
      <c r="A14" s="6"/>
      <c r="B14" s="94">
        <f aca="1">Obst_A</f>
        <v>0</v>
      </c>
      <c r="C14" s="70">
        <f aca="1">Obst_M</f>
        <v>0</v>
      </c>
      <c r="D14" s="7"/>
      <c r="E14" s="94">
        <f aca="1">Gemüse_A</f>
        <v>0</v>
      </c>
      <c r="F14" s="70"/>
      <c r="G14" s="7"/>
      <c r="H14" s="94">
        <f aca="1">Aufschnitt_A</f>
        <v>0</v>
      </c>
      <c r="I14" s="70">
        <f aca="1">Aufschnitt_M</f>
        <v>0</v>
      </c>
      <c r="J14" s="7"/>
      <c r="K14" s="94">
        <f aca="1">Milchprodukte__A</f>
        <v>0</v>
      </c>
      <c r="L14" s="70">
        <f aca="1">Milchprodukte_M</f>
        <v>0</v>
      </c>
      <c r="M14" s="7"/>
      <c r="N14" s="94">
        <f aca="1">Backwaren_A</f>
        <v>0</v>
      </c>
      <c r="O14" s="70">
        <f aca="1">Backwaren_M</f>
        <v>0</v>
      </c>
      <c r="P14" s="7"/>
      <c r="Q14" s="94">
        <f aca="1">Tiefkühl_A</f>
        <v>0</v>
      </c>
      <c r="R14" s="105">
        <f aca="1">Tiefkühl_M</f>
        <v>0</v>
      </c>
      <c r="S14" s="7"/>
      <c r="T14" s="94">
        <f aca="1">Getränke_A</f>
        <v>0</v>
      </c>
      <c r="U14" s="95">
        <f aca="1">Getränke_M</f>
        <v>0</v>
      </c>
      <c r="X14"/>
      <c r="AA14"/>
      <c r="AD14"/>
      <c r="AG14"/>
      <c r="AJ14"/>
      <c r="AM14"/>
    </row>
    <row r="15" spans="1:39" ht="17" customHeight="1">
      <c r="A15" s="6"/>
      <c r="B15" s="94">
        <f aca="1">Obst_A</f>
        <v>0</v>
      </c>
      <c r="C15" s="70">
        <f aca="1">Obst_M</f>
        <v>0</v>
      </c>
      <c r="D15" s="7"/>
      <c r="E15" s="94">
        <f aca="1">Gemüse_A</f>
        <v>0</v>
      </c>
      <c r="F15" s="70"/>
      <c r="G15" s="7"/>
      <c r="H15" s="94">
        <f aca="1">Aufschnitt_A</f>
        <v>0</v>
      </c>
      <c r="I15" s="70">
        <f aca="1">Aufschnitt_M</f>
        <v>0</v>
      </c>
      <c r="J15" s="7"/>
      <c r="K15" s="94">
        <f aca="1">Milchprodukte__A</f>
        <v>0</v>
      </c>
      <c r="L15" s="70">
        <f aca="1">Milchprodukte_M</f>
        <v>0</v>
      </c>
      <c r="M15" s="7"/>
      <c r="N15" s="94">
        <f aca="1">Backwaren_A</f>
        <v>0</v>
      </c>
      <c r="O15" s="70">
        <f aca="1">Backwaren_M</f>
        <v>0</v>
      </c>
      <c r="P15" s="7"/>
      <c r="Q15" s="94">
        <f aca="1">Tiefkühl_A</f>
        <v>0</v>
      </c>
      <c r="R15" s="105">
        <f aca="1">Tiefkühl_M</f>
        <v>0</v>
      </c>
      <c r="S15" s="7"/>
      <c r="T15" s="94">
        <f aca="1">Getränke_A</f>
        <v>0</v>
      </c>
      <c r="U15" s="95">
        <f aca="1">Getränke_M</f>
        <v>0</v>
      </c>
      <c r="X15"/>
      <c r="AA15"/>
      <c r="AD15"/>
      <c r="AG15"/>
      <c r="AJ15"/>
      <c r="AM15"/>
    </row>
    <row r="16" spans="1:39" ht="17" customHeight="1">
      <c r="A16" s="6"/>
      <c r="B16" s="94">
        <f aca="1">Obst_A</f>
        <v>0</v>
      </c>
      <c r="C16" s="70">
        <f aca="1">Obst_M</f>
        <v>0</v>
      </c>
      <c r="D16" s="7"/>
      <c r="E16" s="94">
        <f aca="1">Gemüse_A</f>
        <v>0</v>
      </c>
      <c r="F16" s="70"/>
      <c r="G16" s="7"/>
      <c r="H16" s="94">
        <f aca="1">Aufschnitt_A</f>
        <v>0</v>
      </c>
      <c r="I16" s="70">
        <f aca="1">Aufschnitt_M</f>
        <v>0</v>
      </c>
      <c r="J16" s="7"/>
      <c r="K16" s="94">
        <f aca="1">Milchprodukte__A</f>
        <v>0</v>
      </c>
      <c r="L16" s="70">
        <f aca="1">Milchprodukte_M</f>
        <v>0</v>
      </c>
      <c r="M16" s="7"/>
      <c r="N16" s="94">
        <f aca="1">Backwaren_A</f>
        <v>0</v>
      </c>
      <c r="O16" s="70">
        <f aca="1">Backwaren_M</f>
        <v>0</v>
      </c>
      <c r="P16" s="7"/>
      <c r="Q16" s="94">
        <f aca="1">Tiefkühl_A</f>
        <v>0</v>
      </c>
      <c r="R16" s="105">
        <f aca="1">Tiefkühl_M</f>
        <v>0</v>
      </c>
      <c r="S16" s="7"/>
      <c r="T16" s="94">
        <f aca="1">Getränke_A</f>
        <v>0</v>
      </c>
      <c r="U16" s="95">
        <f aca="1">Getränke_M</f>
        <v>0</v>
      </c>
      <c r="X16"/>
      <c r="AA16"/>
      <c r="AD16"/>
      <c r="AG16"/>
      <c r="AJ16"/>
      <c r="AM16"/>
    </row>
    <row r="17" spans="1:39" ht="17" customHeight="1">
      <c r="A17" s="6"/>
      <c r="B17" s="94">
        <f aca="1">Obst_A</f>
        <v>0</v>
      </c>
      <c r="C17" s="70">
        <f aca="1">Obst_M</f>
        <v>0</v>
      </c>
      <c r="D17" s="7"/>
      <c r="E17" s="94">
        <f aca="1">Gemüse_A</f>
        <v>0</v>
      </c>
      <c r="F17" s="70"/>
      <c r="G17" s="7"/>
      <c r="H17" s="94">
        <f aca="1">Aufschnitt_A</f>
        <v>0</v>
      </c>
      <c r="I17" s="70">
        <f aca="1">Aufschnitt_M</f>
        <v>0</v>
      </c>
      <c r="J17" s="7"/>
      <c r="K17" s="94">
        <f aca="1">Milchprodukte__A</f>
        <v>0</v>
      </c>
      <c r="L17" s="70">
        <f aca="1">Milchprodukte_M</f>
        <v>0</v>
      </c>
      <c r="M17" s="7"/>
      <c r="N17" s="94">
        <f aca="1">Backwaren_A</f>
        <v>0</v>
      </c>
      <c r="O17" s="70">
        <f aca="1">Backwaren_M</f>
        <v>0</v>
      </c>
      <c r="P17" s="7"/>
      <c r="Q17" s="94">
        <f aca="1">Tiefkühl_A</f>
        <v>0</v>
      </c>
      <c r="R17" s="105">
        <f aca="1">Tiefkühl_M</f>
        <v>0</v>
      </c>
      <c r="S17" s="7"/>
      <c r="T17" s="94">
        <f aca="1">Getränke_A</f>
        <v>0</v>
      </c>
      <c r="U17" s="95">
        <f aca="1">Getränke_M</f>
        <v>0</v>
      </c>
      <c r="X17"/>
      <c r="AA17"/>
      <c r="AD17"/>
      <c r="AG17"/>
      <c r="AJ17"/>
      <c r="AM17"/>
    </row>
    <row r="18" spans="1:39" ht="17" customHeight="1">
      <c r="A18" s="8"/>
      <c r="B18" s="96">
        <f aca="1">Obst_A</f>
        <v>0</v>
      </c>
      <c r="C18" s="71">
        <f aca="1">Obst_M</f>
        <v>0</v>
      </c>
      <c r="D18" s="9"/>
      <c r="E18" s="96">
        <f aca="1">Gemüse_A</f>
        <v>0</v>
      </c>
      <c r="F18" s="71"/>
      <c r="G18" s="9"/>
      <c r="H18" s="96">
        <f aca="1">Aufschnitt_A</f>
        <v>0</v>
      </c>
      <c r="I18" s="71">
        <f aca="1">Aufschnitt_M</f>
        <v>0</v>
      </c>
      <c r="J18" s="9"/>
      <c r="K18" s="96">
        <f aca="1">Milchprodukte__A</f>
        <v>0</v>
      </c>
      <c r="L18" s="71">
        <f aca="1">Milchprodukte_M</f>
        <v>0</v>
      </c>
      <c r="M18" s="9"/>
      <c r="N18" s="96">
        <f aca="1">Backwaren_A</f>
        <v>0</v>
      </c>
      <c r="O18" s="71">
        <f aca="1">Backwaren_M</f>
        <v>0</v>
      </c>
      <c r="P18" s="9"/>
      <c r="Q18" s="96">
        <f aca="1">Tiefkühl_A</f>
        <v>0</v>
      </c>
      <c r="R18" s="106">
        <f aca="1">Tiefkühl_M</f>
        <v>0</v>
      </c>
      <c r="S18" s="9"/>
      <c r="T18" s="96">
        <f aca="1">Getränke_A</f>
        <v>0</v>
      </c>
      <c r="U18" s="97">
        <f aca="1">Getränke_M</f>
        <v>0</v>
      </c>
      <c r="X18"/>
      <c r="AA18"/>
      <c r="AD18"/>
      <c r="AG18"/>
      <c r="AJ18"/>
      <c r="AM18"/>
    </row>
    <row r="19" spans="1:37" ht="17" customHeight="1">
      <c r="A19" s="107"/>
      <c r="B19" s="101" t="s">
        <v>73</v>
      </c>
      <c r="C19" s="102" t="s">
        <v>68</v>
      </c>
      <c r="D19" s="100"/>
      <c r="E19" s="101" t="s">
        <v>74</v>
      </c>
      <c r="F19" s="102" t="s">
        <v>68</v>
      </c>
      <c r="G19" s="100"/>
      <c r="H19" s="101" t="s">
        <v>18</v>
      </c>
      <c r="I19" s="102" t="s">
        <v>68</v>
      </c>
      <c r="J19" s="100"/>
      <c r="K19" s="101" t="s">
        <v>75</v>
      </c>
      <c r="L19" s="102" t="s">
        <v>68</v>
      </c>
      <c r="M19" s="100"/>
      <c r="N19" s="101" t="s">
        <v>22</v>
      </c>
      <c r="O19" s="102" t="s">
        <v>68</v>
      </c>
      <c r="P19" s="100"/>
      <c r="Q19" s="101" t="s">
        <v>76</v>
      </c>
      <c r="R19" s="102" t="s">
        <v>68</v>
      </c>
      <c r="S19" s="108" t="s">
        <v>77</v>
      </c>
      <c r="T19" s="109"/>
      <c r="U19" s="110"/>
      <c r="V19" s="3"/>
      <c r="Y19" s="3"/>
      <c r="AB19" s="3"/>
      <c r="AE19" s="3"/>
      <c r="AH19" s="3"/>
      <c r="AK19" s="3"/>
    </row>
    <row r="20" spans="1:37" ht="17" customHeight="1">
      <c r="A20" s="6"/>
      <c r="B20" s="120" t="str">
        <f>Einkauf!O2</f>
        <v>Estragon</v>
      </c>
      <c r="C20" s="70">
        <f>Einkauf!P2</f>
        <v>1</v>
      </c>
      <c r="D20" s="7"/>
      <c r="E20" s="94" t="str">
        <f>Einkauf!Q2</f>
        <v>Balsamico</v>
      </c>
      <c r="F20" s="70">
        <f>Einkauf!R2</f>
        <v>1</v>
      </c>
      <c r="G20" s="7"/>
      <c r="H20" s="92" t="str">
        <f>Einkauf!S2</f>
        <v>Nougat</v>
      </c>
      <c r="I20" s="93">
        <f>Einkauf!T2</f>
        <v>1</v>
      </c>
      <c r="J20" s="7"/>
      <c r="K20" s="92" t="str">
        <f>Einkauf!U2</f>
        <v>Entkalker</v>
      </c>
      <c r="L20" s="93">
        <f>Einkauf!V2</f>
        <v>1</v>
      </c>
      <c r="M20" s="7"/>
      <c r="N20" s="92" t="str">
        <f>Einkauf!W2</f>
        <v>Deo/Antitranspirant</v>
      </c>
      <c r="O20" s="93">
        <f>Einkauf!X2</f>
        <v>1</v>
      </c>
      <c r="P20" s="7"/>
      <c r="Q20" s="92" t="str">
        <f>Einkauf!Y2</f>
        <v>Batterien AAA</v>
      </c>
      <c r="R20" s="93">
        <f>Einkauf!Z2</f>
        <v>4</v>
      </c>
      <c r="S20" s="111"/>
      <c r="T20" s="112"/>
      <c r="U20" s="113"/>
      <c r="V20" s="3"/>
      <c r="Y20" s="3"/>
      <c r="AB20" s="3"/>
      <c r="AE20" s="3"/>
      <c r="AH20" s="3"/>
      <c r="AK20" s="3"/>
    </row>
    <row r="21" spans="1:37" ht="17" customHeight="1">
      <c r="A21" s="6"/>
      <c r="B21" s="94" t="str">
        <f>Einkauf!O3</f>
        <v>Oregano</v>
      </c>
      <c r="C21" s="70">
        <f>Einkauf!P3</f>
        <v>1</v>
      </c>
      <c r="D21" s="7"/>
      <c r="E21" s="94" t="str">
        <f>Einkauf!Q3</f>
        <v>Bratöl</v>
      </c>
      <c r="F21" s="70">
        <f>Einkauf!R3</f>
        <v>1</v>
      </c>
      <c r="G21" s="7"/>
      <c r="H21" s="94" t="str">
        <f>Einkauf!S3</f>
        <v>Studentenfutter</v>
      </c>
      <c r="I21" s="70">
        <f>Einkauf!T3</f>
        <v>1</v>
      </c>
      <c r="J21" s="7"/>
      <c r="K21" s="94" t="str">
        <f>Einkauf!U3</f>
        <v>Spülmaschinensalz</v>
      </c>
      <c r="L21" s="70">
        <f>Einkauf!V3</f>
        <v>1</v>
      </c>
      <c r="M21" s="7"/>
      <c r="N21" s="94" t="str">
        <f>Einkauf!W3</f>
        <v>Duschgel</v>
      </c>
      <c r="O21" s="70">
        <f>Einkauf!X3</f>
        <v>1</v>
      </c>
      <c r="P21" s="7"/>
      <c r="Q21" s="94" t="str">
        <f>Einkauf!Y3</f>
        <v>Kerzen</v>
      </c>
      <c r="R21" s="70">
        <f>Einkauf!Z3</f>
        <v>2</v>
      </c>
      <c r="S21" s="114"/>
      <c r="T21" s="115"/>
      <c r="U21" s="116"/>
      <c r="V21" s="3"/>
      <c r="Y21" s="3"/>
      <c r="AB21" s="3"/>
      <c r="AE21" s="3"/>
      <c r="AH21" s="3"/>
      <c r="AK21" s="3"/>
    </row>
    <row r="22" spans="1:37" ht="17" customHeight="1">
      <c r="A22" s="6"/>
      <c r="B22" s="94" t="str">
        <f>Einkauf!O4</f>
        <v>Safran</v>
      </c>
      <c r="C22" s="70">
        <f>Einkauf!P4</f>
        <v>1</v>
      </c>
      <c r="D22" s="7"/>
      <c r="E22" s="94" t="str">
        <f>Einkauf!Q4</f>
        <v>Grüner Tee</v>
      </c>
      <c r="F22" s="70" t="str">
        <f>Einkauf!R4</f>
        <v>200 g</v>
      </c>
      <c r="G22" s="7"/>
      <c r="H22" s="94">
        <f>Einkauf!S4</f>
        <v>0</v>
      </c>
      <c r="I22" s="70">
        <f>Einkauf!T4</f>
        <v>0</v>
      </c>
      <c r="J22" s="7"/>
      <c r="K22" s="94" t="str">
        <f>Einkauf!U4</f>
        <v>Waschmittel bunt</v>
      </c>
      <c r="L22" s="70">
        <f>Einkauf!V4</f>
        <v>1</v>
      </c>
      <c r="M22" s="7"/>
      <c r="N22" s="94" t="str">
        <f>Einkauf!W4</f>
        <v>Zahnbürste</v>
      </c>
      <c r="O22" s="70">
        <f>Einkauf!X4</f>
        <v>1</v>
      </c>
      <c r="P22" s="7"/>
      <c r="Q22" s="94">
        <f>Einkauf!Y4</f>
        <v>0</v>
      </c>
      <c r="R22" s="70">
        <f>Einkauf!Z4</f>
        <v>0</v>
      </c>
      <c r="S22" s="114"/>
      <c r="T22" s="115"/>
      <c r="U22" s="116"/>
      <c r="V22" s="3"/>
      <c r="Y22" s="3"/>
      <c r="AB22" s="3"/>
      <c r="AE22" s="3"/>
      <c r="AH22" s="3"/>
      <c r="AK22" s="3"/>
    </row>
    <row r="23" spans="1:37" ht="17" customHeight="1">
      <c r="A23" s="6"/>
      <c r="B23" s="94">
        <f>Einkauf!O5</f>
        <v>0</v>
      </c>
      <c r="C23" s="70">
        <f>Einkauf!P5</f>
        <v>0</v>
      </c>
      <c r="D23" s="7"/>
      <c r="E23" s="94" t="str">
        <f>Einkauf!Q5</f>
        <v>Mehl</v>
      </c>
      <c r="F23" s="70" t="str">
        <f>Einkauf!R5</f>
        <v>2 kg</v>
      </c>
      <c r="G23" s="7"/>
      <c r="H23" s="94">
        <f>Einkauf!S5</f>
        <v>0</v>
      </c>
      <c r="I23" s="70">
        <f>Einkauf!T5</f>
        <v>0</v>
      </c>
      <c r="J23" s="7"/>
      <c r="K23" s="94">
        <f>Einkauf!U5</f>
        <v>0</v>
      </c>
      <c r="L23" s="70">
        <f>Einkauf!V5</f>
        <v>0</v>
      </c>
      <c r="M23" s="7"/>
      <c r="N23" s="94">
        <f>Einkauf!W5</f>
        <v>0</v>
      </c>
      <c r="O23" s="70">
        <f>Einkauf!X5</f>
        <v>0</v>
      </c>
      <c r="P23" s="7"/>
      <c r="Q23" s="94">
        <f>Einkauf!Y5</f>
        <v>0</v>
      </c>
      <c r="R23" s="70">
        <f>Einkauf!Z5</f>
        <v>0</v>
      </c>
      <c r="S23" s="114"/>
      <c r="T23" s="115"/>
      <c r="U23" s="116"/>
      <c r="V23" s="3"/>
      <c r="Y23" s="3"/>
      <c r="AB23" s="3"/>
      <c r="AE23" s="3"/>
      <c r="AH23" s="3"/>
      <c r="AK23" s="3"/>
    </row>
    <row r="24" spans="1:37" ht="17" customHeight="1">
      <c r="A24" s="6"/>
      <c r="B24" s="94">
        <f>Einkauf!O6</f>
        <v>0</v>
      </c>
      <c r="C24" s="70">
        <f>Einkauf!P6</f>
        <v>0</v>
      </c>
      <c r="D24" s="7"/>
      <c r="E24" s="94" t="str">
        <f>Einkauf!Q6</f>
        <v>Reis</v>
      </c>
      <c r="F24" s="70" t="str">
        <f>Einkauf!R6</f>
        <v>500 g</v>
      </c>
      <c r="G24" s="7"/>
      <c r="H24" s="94">
        <f>Einkauf!S6</f>
        <v>0</v>
      </c>
      <c r="I24" s="70">
        <f>Einkauf!T6</f>
        <v>0</v>
      </c>
      <c r="J24" s="7"/>
      <c r="K24" s="94">
        <f>Einkauf!U6</f>
        <v>0</v>
      </c>
      <c r="L24" s="70">
        <f>Einkauf!V6</f>
        <v>0</v>
      </c>
      <c r="M24" s="7"/>
      <c r="N24" s="94">
        <f>Einkauf!W6</f>
        <v>0</v>
      </c>
      <c r="O24" s="70">
        <f>Einkauf!X6</f>
        <v>0</v>
      </c>
      <c r="P24" s="7"/>
      <c r="Q24" s="94">
        <f>Einkauf!Y6</f>
        <v>0</v>
      </c>
      <c r="R24" s="70">
        <f>Einkauf!Z6</f>
        <v>0</v>
      </c>
      <c r="S24" s="114"/>
      <c r="T24" s="115"/>
      <c r="U24" s="116"/>
      <c r="V24" s="3"/>
      <c r="Y24" s="3"/>
      <c r="AB24" s="3"/>
      <c r="AE24" s="3"/>
      <c r="AH24" s="3"/>
      <c r="AK24" s="3"/>
    </row>
    <row r="25" spans="1:37" ht="17" customHeight="1">
      <c r="A25" s="6"/>
      <c r="B25" s="94">
        <f>Einkauf!O7</f>
        <v>0</v>
      </c>
      <c r="C25" s="70">
        <f>Einkauf!P7</f>
        <v>0</v>
      </c>
      <c r="D25" s="7"/>
      <c r="E25" s="94">
        <f>Einkauf!Q7</f>
        <v>0</v>
      </c>
      <c r="F25" s="70">
        <f>Einkauf!R7</f>
        <v>0</v>
      </c>
      <c r="G25" s="7"/>
      <c r="H25" s="94">
        <f>Einkauf!S7</f>
        <v>0</v>
      </c>
      <c r="I25" s="70">
        <f>Einkauf!T7</f>
        <v>0</v>
      </c>
      <c r="J25" s="7"/>
      <c r="K25" s="94">
        <f>Einkauf!U7</f>
        <v>0</v>
      </c>
      <c r="L25" s="70">
        <f>Einkauf!V7</f>
        <v>0</v>
      </c>
      <c r="M25" s="7"/>
      <c r="N25" s="94">
        <f>Einkauf!W7</f>
        <v>0</v>
      </c>
      <c r="O25" s="70">
        <f>Einkauf!X7</f>
        <v>0</v>
      </c>
      <c r="P25" s="7"/>
      <c r="Q25" s="94">
        <f>Einkauf!Y7</f>
        <v>0</v>
      </c>
      <c r="R25" s="70">
        <f>Einkauf!Z7</f>
        <v>0</v>
      </c>
      <c r="S25" s="114"/>
      <c r="T25" s="115"/>
      <c r="U25" s="116"/>
      <c r="V25" s="3"/>
      <c r="Y25" s="3"/>
      <c r="AB25" s="3"/>
      <c r="AE25" s="3"/>
      <c r="AH25" s="3"/>
      <c r="AK25" s="3"/>
    </row>
    <row r="26" spans="1:37" ht="17" customHeight="1">
      <c r="A26" s="6"/>
      <c r="B26" s="94">
        <f>Einkauf!O8</f>
        <v>0</v>
      </c>
      <c r="C26" s="70">
        <f>Einkauf!P8</f>
        <v>0</v>
      </c>
      <c r="D26" s="7"/>
      <c r="E26" s="94">
        <f>Einkauf!Q8</f>
        <v>0</v>
      </c>
      <c r="F26" s="70">
        <f>Einkauf!R8</f>
        <v>0</v>
      </c>
      <c r="G26" s="7"/>
      <c r="H26" s="94">
        <f>Einkauf!S8</f>
        <v>0</v>
      </c>
      <c r="I26" s="70">
        <f>Einkauf!T8</f>
        <v>0</v>
      </c>
      <c r="J26" s="7"/>
      <c r="K26" s="94">
        <f>Einkauf!U8</f>
        <v>0</v>
      </c>
      <c r="L26" s="70">
        <f>Einkauf!V8</f>
        <v>0</v>
      </c>
      <c r="M26" s="7"/>
      <c r="N26" s="94">
        <f>Einkauf!W8</f>
        <v>0</v>
      </c>
      <c r="O26" s="70">
        <f>Einkauf!X8</f>
        <v>0</v>
      </c>
      <c r="P26" s="7"/>
      <c r="Q26" s="94">
        <f>Einkauf!Y8</f>
        <v>0</v>
      </c>
      <c r="R26" s="70">
        <f>Einkauf!Z8</f>
        <v>0</v>
      </c>
      <c r="S26" s="114"/>
      <c r="T26" s="115"/>
      <c r="U26" s="116"/>
      <c r="V26" s="3"/>
      <c r="Y26" s="3"/>
      <c r="AB26" s="3"/>
      <c r="AE26" s="3"/>
      <c r="AH26" s="3"/>
      <c r="AK26" s="3"/>
    </row>
    <row r="27" spans="1:37" ht="17" customHeight="1">
      <c r="A27" s="6"/>
      <c r="B27" s="94">
        <f>Einkauf!O9</f>
        <v>0</v>
      </c>
      <c r="C27" s="70">
        <f>Einkauf!P9</f>
        <v>0</v>
      </c>
      <c r="D27" s="7"/>
      <c r="E27" s="94">
        <f>Einkauf!Q9</f>
        <v>0</v>
      </c>
      <c r="F27" s="70">
        <f>Einkauf!R9</f>
        <v>0</v>
      </c>
      <c r="G27" s="7"/>
      <c r="H27" s="94">
        <f>Einkauf!S9</f>
        <v>0</v>
      </c>
      <c r="I27" s="70">
        <f>Einkauf!T9</f>
        <v>0</v>
      </c>
      <c r="J27" s="7"/>
      <c r="K27" s="94">
        <f>Einkauf!U9</f>
        <v>0</v>
      </c>
      <c r="L27" s="70">
        <f>Einkauf!V9</f>
        <v>0</v>
      </c>
      <c r="M27" s="7"/>
      <c r="N27" s="94">
        <f>Einkauf!W9</f>
        <v>0</v>
      </c>
      <c r="O27" s="70">
        <f>Einkauf!X9</f>
        <v>0</v>
      </c>
      <c r="P27" s="7"/>
      <c r="Q27" s="94">
        <f>Einkauf!Y9</f>
        <v>0</v>
      </c>
      <c r="R27" s="70">
        <f>Einkauf!Z9</f>
        <v>0</v>
      </c>
      <c r="S27" s="114"/>
      <c r="T27" s="115"/>
      <c r="U27" s="116"/>
      <c r="V27" s="3"/>
      <c r="Y27" s="3"/>
      <c r="AB27" s="3"/>
      <c r="AE27" s="3"/>
      <c r="AH27" s="3"/>
      <c r="AK27" s="3"/>
    </row>
    <row r="28" spans="1:37" ht="17" customHeight="1">
      <c r="A28" s="6"/>
      <c r="B28" s="94">
        <f>Einkauf!O10</f>
        <v>0</v>
      </c>
      <c r="C28" s="70">
        <f>Einkauf!P10</f>
        <v>0</v>
      </c>
      <c r="D28" s="7"/>
      <c r="E28" s="94">
        <f>Einkauf!Q10</f>
        <v>0</v>
      </c>
      <c r="F28" s="70">
        <f>Einkauf!R10</f>
        <v>0</v>
      </c>
      <c r="G28" s="7"/>
      <c r="H28" s="94">
        <f>Einkauf!S10</f>
        <v>0</v>
      </c>
      <c r="I28" s="70">
        <f>Einkauf!T10</f>
        <v>0</v>
      </c>
      <c r="J28" s="7"/>
      <c r="K28" s="94">
        <f>Einkauf!U10</f>
        <v>0</v>
      </c>
      <c r="L28" s="70">
        <f>Einkauf!V10</f>
        <v>0</v>
      </c>
      <c r="M28" s="7"/>
      <c r="N28" s="94">
        <f>Einkauf!W10</f>
        <v>0</v>
      </c>
      <c r="O28" s="70">
        <f>Einkauf!X10</f>
        <v>0</v>
      </c>
      <c r="P28" s="7"/>
      <c r="Q28" s="94">
        <f>Einkauf!Y10</f>
        <v>0</v>
      </c>
      <c r="R28" s="70">
        <f>Einkauf!Z10</f>
        <v>0</v>
      </c>
      <c r="S28" s="114"/>
      <c r="T28" s="115"/>
      <c r="U28" s="116"/>
      <c r="V28" s="3"/>
      <c r="Y28" s="3"/>
      <c r="AB28" s="3"/>
      <c r="AE28" s="3"/>
      <c r="AH28" s="3"/>
      <c r="AK28" s="3"/>
    </row>
    <row r="29" spans="1:37" ht="17" customHeight="1">
      <c r="A29" s="6"/>
      <c r="B29" s="94">
        <f>Einkauf!O11</f>
        <v>0</v>
      </c>
      <c r="C29" s="70">
        <f>Einkauf!P11</f>
        <v>0</v>
      </c>
      <c r="D29" s="7"/>
      <c r="E29" s="94">
        <f>Einkauf!Q11</f>
        <v>0</v>
      </c>
      <c r="F29" s="70">
        <f>Einkauf!R11</f>
        <v>0</v>
      </c>
      <c r="G29" s="7"/>
      <c r="H29" s="94">
        <f>Einkauf!S11</f>
        <v>0</v>
      </c>
      <c r="I29" s="70">
        <f>Einkauf!T11</f>
        <v>0</v>
      </c>
      <c r="J29" s="7"/>
      <c r="K29" s="94">
        <f>Einkauf!U11</f>
        <v>0</v>
      </c>
      <c r="L29" s="70">
        <f>Einkauf!V11</f>
        <v>0</v>
      </c>
      <c r="M29" s="7"/>
      <c r="N29" s="94">
        <f>Einkauf!W11</f>
        <v>0</v>
      </c>
      <c r="O29" s="70">
        <f>Einkauf!X11</f>
        <v>0</v>
      </c>
      <c r="P29" s="7"/>
      <c r="Q29" s="94">
        <f>Einkauf!Y11</f>
        <v>0</v>
      </c>
      <c r="R29" s="70">
        <f>Einkauf!Z11</f>
        <v>0</v>
      </c>
      <c r="S29" s="114"/>
      <c r="T29" s="115"/>
      <c r="U29" s="116"/>
      <c r="V29" s="3"/>
      <c r="Y29" s="3"/>
      <c r="AB29" s="3"/>
      <c r="AE29" s="3"/>
      <c r="AH29" s="3"/>
      <c r="AK29" s="3"/>
    </row>
    <row r="30" spans="1:37" ht="17" customHeight="1">
      <c r="A30" s="6"/>
      <c r="B30" s="94">
        <f>Einkauf!O12</f>
        <v>0</v>
      </c>
      <c r="C30" s="70">
        <f>Einkauf!P12</f>
        <v>0</v>
      </c>
      <c r="D30" s="7"/>
      <c r="E30" s="94">
        <f>Einkauf!Q12</f>
        <v>0</v>
      </c>
      <c r="F30" s="70">
        <f>Einkauf!R12</f>
        <v>0</v>
      </c>
      <c r="G30" s="7"/>
      <c r="H30" s="94">
        <f>Einkauf!S12</f>
        <v>0</v>
      </c>
      <c r="I30" s="70">
        <f>Einkauf!T12</f>
        <v>0</v>
      </c>
      <c r="J30" s="7"/>
      <c r="K30" s="94">
        <f>Einkauf!U12</f>
        <v>0</v>
      </c>
      <c r="L30" s="70">
        <f>Einkauf!V12</f>
        <v>0</v>
      </c>
      <c r="M30" s="7"/>
      <c r="N30" s="94">
        <f>Einkauf!W12</f>
        <v>0</v>
      </c>
      <c r="O30" s="70">
        <f>Einkauf!X12</f>
        <v>0</v>
      </c>
      <c r="P30" s="7"/>
      <c r="Q30" s="94">
        <f>Einkauf!Y12</f>
        <v>0</v>
      </c>
      <c r="R30" s="70">
        <f>Einkauf!Z12</f>
        <v>0</v>
      </c>
      <c r="S30" s="114"/>
      <c r="T30" s="115"/>
      <c r="U30" s="116"/>
      <c r="V30" s="3"/>
      <c r="Y30" s="3"/>
      <c r="AB30" s="3"/>
      <c r="AE30" s="3"/>
      <c r="AH30" s="3"/>
      <c r="AK30" s="3"/>
    </row>
    <row r="31" spans="1:37" ht="17" customHeight="1">
      <c r="A31" s="6"/>
      <c r="B31" s="94">
        <f>Einkauf!O13</f>
        <v>0</v>
      </c>
      <c r="C31" s="70">
        <f>Einkauf!P13</f>
        <v>0</v>
      </c>
      <c r="D31" s="7"/>
      <c r="E31" s="94">
        <f>Einkauf!Q13</f>
        <v>0</v>
      </c>
      <c r="F31" s="70">
        <f>Einkauf!R13</f>
        <v>0</v>
      </c>
      <c r="G31" s="7"/>
      <c r="H31" s="94">
        <f>Einkauf!S13</f>
        <v>0</v>
      </c>
      <c r="I31" s="70">
        <f>Einkauf!T13</f>
        <v>0</v>
      </c>
      <c r="J31" s="7"/>
      <c r="K31" s="94">
        <f>Einkauf!U13</f>
        <v>0</v>
      </c>
      <c r="L31" s="70">
        <f>Einkauf!V13</f>
        <v>0</v>
      </c>
      <c r="M31" s="7"/>
      <c r="N31" s="94">
        <f>Einkauf!W13</f>
        <v>0</v>
      </c>
      <c r="O31" s="70">
        <f>Einkauf!X13</f>
        <v>0</v>
      </c>
      <c r="P31" s="7"/>
      <c r="Q31" s="94">
        <f>Einkauf!Y13</f>
        <v>0</v>
      </c>
      <c r="R31" s="70">
        <f>Einkauf!Z13</f>
        <v>0</v>
      </c>
      <c r="S31" s="114"/>
      <c r="T31" s="115"/>
      <c r="U31" s="116"/>
      <c r="V31" s="3"/>
      <c r="Y31" s="3"/>
      <c r="AB31" s="3"/>
      <c r="AE31" s="3"/>
      <c r="AH31" s="3"/>
      <c r="AK31" s="3"/>
    </row>
    <row r="32" spans="1:37" ht="17" customHeight="1">
      <c r="A32" s="6"/>
      <c r="B32" s="94">
        <f>Einkauf!O14</f>
        <v>0</v>
      </c>
      <c r="C32" s="70">
        <f>Einkauf!P14</f>
        <v>0</v>
      </c>
      <c r="D32" s="7"/>
      <c r="E32" s="94">
        <f>Einkauf!Q14</f>
        <v>0</v>
      </c>
      <c r="F32" s="70">
        <f>Einkauf!R14</f>
        <v>0</v>
      </c>
      <c r="G32" s="7"/>
      <c r="H32" s="94">
        <f>Einkauf!S14</f>
        <v>0</v>
      </c>
      <c r="I32" s="70">
        <f>Einkauf!T14</f>
        <v>0</v>
      </c>
      <c r="J32" s="7"/>
      <c r="K32" s="94">
        <f>Einkauf!U14</f>
        <v>0</v>
      </c>
      <c r="L32" s="70">
        <f>Einkauf!V14</f>
        <v>0</v>
      </c>
      <c r="M32" s="7"/>
      <c r="N32" s="94">
        <f>Einkauf!W14</f>
        <v>0</v>
      </c>
      <c r="O32" s="70">
        <f>Einkauf!X14</f>
        <v>0</v>
      </c>
      <c r="P32" s="7"/>
      <c r="Q32" s="94">
        <f>Einkauf!Y14</f>
        <v>0</v>
      </c>
      <c r="R32" s="70">
        <f>Einkauf!Z14</f>
        <v>0</v>
      </c>
      <c r="S32" s="114"/>
      <c r="T32" s="115"/>
      <c r="U32" s="116"/>
      <c r="V32" s="3"/>
      <c r="Y32" s="3"/>
      <c r="AB32" s="3"/>
      <c r="AE32" s="3"/>
      <c r="AH32" s="3"/>
      <c r="AK32" s="3"/>
    </row>
    <row r="33" spans="1:37" ht="17" customHeight="1">
      <c r="A33" s="6"/>
      <c r="B33" s="94">
        <f>Einkauf!O15</f>
        <v>0</v>
      </c>
      <c r="C33" s="70">
        <f>Einkauf!P15</f>
        <v>0</v>
      </c>
      <c r="D33" s="7"/>
      <c r="E33" s="94">
        <f>Einkauf!Q15</f>
        <v>0</v>
      </c>
      <c r="F33" s="70">
        <f>Einkauf!R15</f>
        <v>0</v>
      </c>
      <c r="G33" s="7"/>
      <c r="H33" s="94">
        <f>Einkauf!S15</f>
        <v>0</v>
      </c>
      <c r="I33" s="70">
        <f>Einkauf!T15</f>
        <v>0</v>
      </c>
      <c r="J33" s="7"/>
      <c r="K33" s="94">
        <f>Einkauf!U15</f>
        <v>0</v>
      </c>
      <c r="L33" s="70">
        <f>Einkauf!V15</f>
        <v>0</v>
      </c>
      <c r="M33" s="7"/>
      <c r="N33" s="94">
        <f>Einkauf!W15</f>
        <v>0</v>
      </c>
      <c r="O33" s="70">
        <f>Einkauf!X15</f>
        <v>0</v>
      </c>
      <c r="P33" s="7"/>
      <c r="Q33" s="94">
        <f>Einkauf!Y15</f>
        <v>0</v>
      </c>
      <c r="R33" s="70">
        <f>Einkauf!Z15</f>
        <v>0</v>
      </c>
      <c r="S33" s="114"/>
      <c r="T33" s="115"/>
      <c r="U33" s="116"/>
      <c r="V33" s="3"/>
      <c r="Y33" s="3"/>
      <c r="AB33" s="3"/>
      <c r="AE33" s="3"/>
      <c r="AH33" s="3"/>
      <c r="AK33" s="3"/>
    </row>
    <row r="34" spans="1:37" ht="17" customHeight="1">
      <c r="A34" s="6"/>
      <c r="B34" s="94">
        <f>Einkauf!O16</f>
        <v>0</v>
      </c>
      <c r="C34" s="70">
        <f>Einkauf!P16</f>
        <v>0</v>
      </c>
      <c r="D34" s="7"/>
      <c r="E34" s="94">
        <f>Einkauf!Q16</f>
        <v>0</v>
      </c>
      <c r="F34" s="70">
        <f>Einkauf!R16</f>
        <v>0</v>
      </c>
      <c r="G34" s="7"/>
      <c r="H34" s="94">
        <f>Einkauf!S16</f>
        <v>0</v>
      </c>
      <c r="I34" s="70">
        <f>Einkauf!T16</f>
        <v>0</v>
      </c>
      <c r="J34" s="7"/>
      <c r="K34" s="94">
        <f>Einkauf!U16</f>
        <v>0</v>
      </c>
      <c r="L34" s="70">
        <f>Einkauf!V16</f>
        <v>0</v>
      </c>
      <c r="M34" s="7"/>
      <c r="N34" s="94">
        <f>Einkauf!W16</f>
        <v>0</v>
      </c>
      <c r="O34" s="70">
        <f>Einkauf!X16</f>
        <v>0</v>
      </c>
      <c r="P34" s="7"/>
      <c r="Q34" s="94">
        <f>Einkauf!Y16</f>
        <v>0</v>
      </c>
      <c r="R34" s="70">
        <f>Einkauf!Z16</f>
        <v>0</v>
      </c>
      <c r="S34" s="114"/>
      <c r="T34" s="115"/>
      <c r="U34" s="116"/>
      <c r="V34" s="3"/>
      <c r="Y34" s="3"/>
      <c r="AB34" s="3"/>
      <c r="AE34" s="3"/>
      <c r="AH34" s="3"/>
      <c r="AK34" s="3"/>
    </row>
    <row r="35" spans="1:37" ht="17" customHeight="1">
      <c r="A35" s="6"/>
      <c r="B35" s="94">
        <f>Einkauf!O17</f>
        <v>0</v>
      </c>
      <c r="C35" s="70">
        <f>Einkauf!P17</f>
        <v>0</v>
      </c>
      <c r="D35" s="7"/>
      <c r="E35" s="94">
        <f>Einkauf!Q17</f>
        <v>0</v>
      </c>
      <c r="F35" s="70">
        <f>Einkauf!R17</f>
        <v>0</v>
      </c>
      <c r="G35" s="7"/>
      <c r="H35" s="94">
        <f>Einkauf!S17</f>
        <v>0</v>
      </c>
      <c r="I35" s="70">
        <f>Einkauf!T17</f>
        <v>0</v>
      </c>
      <c r="J35" s="7"/>
      <c r="K35" s="94">
        <f>Einkauf!U17</f>
        <v>0</v>
      </c>
      <c r="L35" s="70">
        <f>Einkauf!V17</f>
        <v>0</v>
      </c>
      <c r="M35" s="7"/>
      <c r="N35" s="94">
        <f>Einkauf!W17</f>
        <v>0</v>
      </c>
      <c r="O35" s="70">
        <f>Einkauf!X17</f>
        <v>0</v>
      </c>
      <c r="P35" s="7"/>
      <c r="Q35" s="94">
        <f>Einkauf!Y17</f>
        <v>0</v>
      </c>
      <c r="R35" s="70">
        <f>Einkauf!Z17</f>
        <v>0</v>
      </c>
      <c r="S35" s="114"/>
      <c r="T35" s="115"/>
      <c r="U35" s="116"/>
      <c r="V35" s="3"/>
      <c r="Y35" s="3"/>
      <c r="AB35" s="3"/>
      <c r="AE35" s="3"/>
      <c r="AH35" s="3"/>
      <c r="AK35" s="3"/>
    </row>
    <row r="36" spans="1:37" ht="17" customHeight="1">
      <c r="A36" s="8"/>
      <c r="B36" s="96">
        <f>Einkauf!O18</f>
        <v>0</v>
      </c>
      <c r="C36" s="71">
        <f>Einkauf!P18</f>
        <v>0</v>
      </c>
      <c r="D36" s="9"/>
      <c r="E36" s="96">
        <f>Einkauf!Q18</f>
        <v>0</v>
      </c>
      <c r="F36" s="71">
        <f>Einkauf!R18</f>
        <v>0</v>
      </c>
      <c r="G36" s="9"/>
      <c r="H36" s="96">
        <f>Einkauf!S18</f>
        <v>0</v>
      </c>
      <c r="I36" s="71">
        <f>Einkauf!T18</f>
        <v>0</v>
      </c>
      <c r="J36" s="9"/>
      <c r="K36" s="96">
        <f>Einkauf!U18</f>
        <v>0</v>
      </c>
      <c r="L36" s="71">
        <f>Einkauf!V18</f>
        <v>0</v>
      </c>
      <c r="M36" s="9"/>
      <c r="N36" s="96">
        <f>Einkauf!W18</f>
        <v>0</v>
      </c>
      <c r="O36" s="71">
        <f>Einkauf!X18</f>
        <v>0</v>
      </c>
      <c r="P36" s="9"/>
      <c r="Q36" s="96">
        <f>Einkauf!Y18</f>
        <v>0</v>
      </c>
      <c r="R36" s="71">
        <f>Einkauf!Z18</f>
        <v>0</v>
      </c>
      <c r="S36" s="117"/>
      <c r="T36" s="118"/>
      <c r="U36" s="119"/>
      <c r="V36" s="3"/>
      <c r="Y36" s="3"/>
      <c r="AB36" s="3"/>
      <c r="AE36" s="3"/>
      <c r="AH36" s="3"/>
      <c r="AK36" s="3"/>
    </row>
    <row r="37" spans="1:19" ht="17" customHeight="1">
      <c r="A37" s="3"/>
      <c r="B37" s="2"/>
      <c r="D37" s="3"/>
      <c r="G37" s="3"/>
      <c r="J37" s="3"/>
      <c r="M37" s="3"/>
      <c r="P37" s="3"/>
      <c r="S37" s="3"/>
    </row>
    <row r="38" spans="1:13" ht="17" customHeight="1">
      <c r="A38" s="3"/>
      <c r="B38" s="2"/>
      <c r="D38" s="3"/>
      <c r="E38" s="121"/>
      <c r="G38" s="3"/>
      <c r="J38" s="3"/>
      <c r="M38" s="3"/>
    </row>
    <row r="39" spans="1:13" ht="17" customHeight="1">
      <c r="A39" s="3"/>
      <c r="B39" s="2"/>
      <c r="D39" s="3"/>
      <c r="F39" s="121"/>
      <c r="G39" s="3"/>
      <c r="J39" s="3"/>
      <c r="M39" s="3"/>
    </row>
    <row r="40" spans="1:13" ht="17" customHeight="1">
      <c r="A40" s="3"/>
      <c r="B40" s="2"/>
      <c r="D40" s="3"/>
      <c r="G40" s="3"/>
      <c r="J40" s="3"/>
      <c r="M40" s="3"/>
    </row>
    <row r="41" spans="1:13" ht="17" customHeight="1">
      <c r="A41" s="3"/>
      <c r="B41" s="2"/>
      <c r="D41" s="3"/>
      <c r="G41" s="3"/>
      <c r="J41" s="3"/>
      <c r="M41" s="3"/>
    </row>
    <row r="42" spans="1:13" ht="17" customHeight="1">
      <c r="A42" s="3"/>
      <c r="B42" s="2"/>
      <c r="D42" s="3"/>
      <c r="G42" s="3"/>
      <c r="J42" s="3"/>
      <c r="M42" s="3"/>
    </row>
    <row r="43" spans="1:13" ht="17" customHeight="1">
      <c r="A43" s="3"/>
      <c r="B43" s="2"/>
      <c r="D43" s="3"/>
      <c r="G43" s="3"/>
      <c r="J43" s="3"/>
      <c r="M43" s="3"/>
    </row>
    <row r="44" spans="1:13" ht="17" customHeight="1">
      <c r="A44" s="3"/>
      <c r="B44" s="2"/>
      <c r="D44" s="3"/>
      <c r="G44" s="3"/>
      <c r="J44" s="3"/>
      <c r="M44" s="3"/>
    </row>
    <row r="45" spans="1:13" ht="17" customHeight="1">
      <c r="A45" s="3"/>
      <c r="B45" s="2"/>
      <c r="D45" s="3"/>
      <c r="G45" s="3"/>
      <c r="J45" s="3"/>
      <c r="M45" s="3"/>
    </row>
    <row r="46" spans="1:13" ht="17" customHeight="1">
      <c r="A46" s="3"/>
      <c r="B46" s="2"/>
      <c r="D46" s="3"/>
      <c r="G46" s="3"/>
      <c r="J46" s="3"/>
      <c r="M46" s="3"/>
    </row>
    <row r="47" spans="1:13" ht="17" customHeight="1">
      <c r="A47" s="3"/>
      <c r="B47" s="2"/>
      <c r="D47" s="3"/>
      <c r="G47" s="3"/>
      <c r="J47" s="3"/>
      <c r="M47" s="3"/>
    </row>
    <row r="48" spans="1:13" ht="17" customHeight="1">
      <c r="A48" s="3"/>
      <c r="B48" s="2"/>
      <c r="D48" s="3"/>
      <c r="G48" s="3"/>
      <c r="J48" s="3"/>
      <c r="M48" s="3"/>
    </row>
    <row r="49" spans="1:13" ht="17" customHeight="1">
      <c r="A49" s="3"/>
      <c r="B49" s="2"/>
      <c r="D49" s="3"/>
      <c r="G49" s="3"/>
      <c r="J49" s="3"/>
      <c r="M49" s="3"/>
    </row>
    <row r="50" spans="1:13">
      <c r="A50" s="3"/>
      <c r="B50" s="2"/>
      <c r="D50" s="3"/>
      <c r="G50" s="3"/>
      <c r="J50" s="3"/>
      <c r="M50" s="3"/>
    </row>
    <row r="51" spans="1:13">
      <c r="A51" s="3"/>
      <c r="B51" s="2"/>
      <c r="D51" s="3"/>
      <c r="G51" s="3"/>
      <c r="J51" s="3"/>
      <c r="M51" s="3"/>
    </row>
    <row r="52" spans="1:13">
      <c r="A52" s="3"/>
      <c r="B52" s="2"/>
      <c r="D52" s="3"/>
      <c r="G52" s="3"/>
      <c r="J52" s="3"/>
      <c r="M52" s="3"/>
    </row>
    <row r="53" spans="1:13">
      <c r="A53" s="3"/>
      <c r="B53" s="2"/>
      <c r="D53" s="3"/>
      <c r="G53" s="3"/>
      <c r="J53" s="3"/>
      <c r="M53" s="3"/>
    </row>
    <row r="54" spans="1:13">
      <c r="A54" s="3"/>
      <c r="B54" s="2"/>
      <c r="D54" s="3"/>
      <c r="G54" s="3"/>
      <c r="J54" s="3"/>
      <c r="M54" s="3"/>
    </row>
    <row r="55" spans="1:13">
      <c r="A55" s="3"/>
      <c r="B55" s="2"/>
      <c r="D55" s="3"/>
      <c r="G55" s="3"/>
      <c r="J55" s="3"/>
      <c r="M55" s="3"/>
    </row>
    <row r="60" spans="3:39" s="0" customFormat="1">
      <c r="C60" s="66"/>
      <c r="F60" s="66"/>
      <c r="I60" s="66"/>
      <c r="L60" s="66"/>
      <c r="O60" s="66"/>
      <c r="R60" s="66"/>
      <c r="U60" s="66"/>
      <c r="X60" s="66"/>
      <c r="AA60" s="66"/>
      <c r="AD60" s="66"/>
      <c r="AG60" s="66"/>
      <c r="AJ60" s="66"/>
      <c r="AM60" s="66"/>
    </row>
  </sheetData>
  <sheetProtection sheet="1" autoFilter="0"/>
  <mergeCells count="18">
    <mergeCell ref="S19:U19"/>
    <mergeCell ref="S20:U20"/>
    <mergeCell ref="S21:U21"/>
    <mergeCell ref="S22:U22"/>
    <mergeCell ref="S23:U23"/>
    <mergeCell ref="S24:U24"/>
    <mergeCell ref="S25:U25"/>
    <mergeCell ref="S26:U26"/>
    <mergeCell ref="S27:U27"/>
    <mergeCell ref="S28:U28"/>
    <mergeCell ref="S29:U29"/>
    <mergeCell ref="S30:U30"/>
    <mergeCell ref="S31:U31"/>
    <mergeCell ref="S32:U32"/>
    <mergeCell ref="S33:U33"/>
    <mergeCell ref="S34:U34"/>
    <mergeCell ref="S35:U35"/>
    <mergeCell ref="S36:U36"/>
  </mergeCells>
  <printOptions horizontalCentered="1">
    <extLst>
      <ext uri="smNativeData">
        <pm:pageFlags xmlns:pm="smNativeData" id="1754395328" printRowHead="0" printColHead="0" printHeadLine="1" printFootLine="1" autoHeightHeader="0" autoHeightFooter="0" fitToPageBoth="1"/>
      </ext>
    </extLst>
  </printOptions>
  <pageMargins left="0.393750" right="0.393750" top="0.787500" bottom="0.393750" header="0.393750" footer="0.000000"/>
  <pageSetup paperSize="9" scale="78" fitToWidth="1" fitToHeight="0" pageOrder="overThenDown" orientation="landscape"/>
  <headerFooter>
    <oddHeader>&amp;C&amp;20&amp;B&amp;UEinkaufsliste
&amp;R&amp;6&amp;B(&amp;BG=Gekauft   B=Benötigt)</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colBreaks count="1" manualBreakCount="1">
    <brk id="18" man="1"/>
  </colBreak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79646"/>
    <pageSetUpPr fitToPage="1"/>
  </sheetPr>
  <dimension ref="A1:Q52"/>
  <sheetViews>
    <sheetView view="normal" zoomScale="120" workbookViewId="0">
      <pane ySplit="1" topLeftCell="A8" activePane="bottomLeft" state="frozen"/>
      <selection pane="bottomLeft" activeCell="Q20" sqref="Q20:Q22"/>
    </sheetView>
  </sheetViews>
  <sheetFormatPr baseColWidth="9" defaultColWidth="10.000000" defaultRowHeight="13.45"/>
  <cols>
    <col min="1" max="13" width="17.873874" customWidth="1"/>
  </cols>
  <sheetData>
    <row r="1" spans="1:14" ht="27.20" customHeight="1">
      <c r="A1" s="35" t="s">
        <v>67</v>
      </c>
      <c r="B1" s="35" t="s">
        <v>69</v>
      </c>
      <c r="C1" s="36" t="s">
        <v>4</v>
      </c>
      <c r="D1" s="36" t="s">
        <v>6</v>
      </c>
      <c r="E1" s="35" t="s">
        <v>70</v>
      </c>
      <c r="F1" s="35" t="s">
        <v>71</v>
      </c>
      <c r="G1" s="35" t="s">
        <v>72</v>
      </c>
      <c r="H1" s="35" t="s">
        <v>73</v>
      </c>
      <c r="I1" s="35" t="s">
        <v>74</v>
      </c>
      <c r="J1" s="35" t="s">
        <v>18</v>
      </c>
      <c r="K1" s="35" t="s">
        <v>75</v>
      </c>
      <c r="L1" s="35" t="s">
        <v>22</v>
      </c>
      <c r="M1" s="35" t="s">
        <v>76</v>
      </c>
      <c r="N1" s="1"/>
    </row>
    <row r="2" spans="1:13">
      <c r="A2" s="122" t="s">
        <v>78</v>
      </c>
      <c r="B2" s="122" t="s">
        <v>79</v>
      </c>
      <c r="C2" s="122" t="s">
        <v>29</v>
      </c>
      <c r="D2" s="122" t="s">
        <v>80</v>
      </c>
      <c r="E2" s="122" t="s">
        <v>81</v>
      </c>
      <c r="F2" s="122" t="s">
        <v>82</v>
      </c>
      <c r="G2" s="122" t="s">
        <v>34</v>
      </c>
      <c r="H2" s="122" t="s">
        <v>83</v>
      </c>
      <c r="I2" s="122" t="s">
        <v>84</v>
      </c>
      <c r="J2" s="122" t="s">
        <v>85</v>
      </c>
      <c r="K2" s="122" t="s">
        <v>86</v>
      </c>
      <c r="L2" s="122" t="s">
        <v>87</v>
      </c>
      <c r="M2" s="122" t="s">
        <v>88</v>
      </c>
    </row>
    <row r="3" spans="1:13">
      <c r="A3" s="125" t="s">
        <v>26</v>
      </c>
      <c r="B3" s="122" t="s">
        <v>89</v>
      </c>
      <c r="C3" s="122" t="s">
        <v>90</v>
      </c>
      <c r="D3" s="122" t="s">
        <v>91</v>
      </c>
      <c r="E3" s="122" t="s">
        <v>92</v>
      </c>
      <c r="F3" s="122" t="s">
        <v>70</v>
      </c>
      <c r="G3" s="122" t="s">
        <v>48</v>
      </c>
      <c r="H3" s="122" t="s">
        <v>93</v>
      </c>
      <c r="I3" s="122" t="s">
        <v>37</v>
      </c>
      <c r="J3" s="122" t="s">
        <v>94</v>
      </c>
      <c r="K3" s="122" t="s">
        <v>95</v>
      </c>
      <c r="L3" s="122" t="s">
        <v>96</v>
      </c>
      <c r="M3" s="122" t="s">
        <v>97</v>
      </c>
    </row>
    <row r="4" spans="1:13">
      <c r="A4" s="122" t="s">
        <v>98</v>
      </c>
      <c r="B4" s="122" t="s">
        <v>99</v>
      </c>
      <c r="C4" s="122" t="s">
        <v>100</v>
      </c>
      <c r="D4" s="122" t="s">
        <v>101</v>
      </c>
      <c r="E4" s="122" t="s">
        <v>102</v>
      </c>
      <c r="F4" s="122" t="s">
        <v>103</v>
      </c>
      <c r="G4" s="122" t="s">
        <v>104</v>
      </c>
      <c r="H4" s="122" t="s">
        <v>105</v>
      </c>
      <c r="I4" s="122" t="s">
        <v>106</v>
      </c>
      <c r="J4" s="122" t="s">
        <v>107</v>
      </c>
      <c r="K4" s="122" t="s">
        <v>108</v>
      </c>
      <c r="L4" s="122" t="s">
        <v>109</v>
      </c>
      <c r="M4" s="122" t="s">
        <v>110</v>
      </c>
    </row>
    <row r="5" spans="1:13">
      <c r="A5" s="122" t="s">
        <v>111</v>
      </c>
      <c r="B5" s="122" t="s">
        <v>47</v>
      </c>
      <c r="C5" s="122" t="s">
        <v>112</v>
      </c>
      <c r="D5" s="122" t="s">
        <v>113</v>
      </c>
      <c r="E5" s="122" t="s">
        <v>114</v>
      </c>
      <c r="F5" s="122" t="s">
        <v>115</v>
      </c>
      <c r="G5" s="122" t="s">
        <v>116</v>
      </c>
      <c r="H5" s="122" t="s">
        <v>117</v>
      </c>
      <c r="I5" s="122" t="s">
        <v>118</v>
      </c>
      <c r="J5" s="122" t="s">
        <v>119</v>
      </c>
      <c r="K5" s="122" t="s">
        <v>120</v>
      </c>
      <c r="L5" s="122" t="s">
        <v>121</v>
      </c>
      <c r="M5" s="122" t="s">
        <v>122</v>
      </c>
    </row>
    <row r="6" spans="1:13">
      <c r="A6" s="122" t="s">
        <v>123</v>
      </c>
      <c r="B6" s="122" t="s">
        <v>124</v>
      </c>
      <c r="C6" s="122" t="s">
        <v>125</v>
      </c>
      <c r="D6" s="122" t="s">
        <v>31</v>
      </c>
      <c r="E6" s="122" t="s">
        <v>126</v>
      </c>
      <c r="F6" s="122" t="s">
        <v>99</v>
      </c>
      <c r="G6" s="122" t="s">
        <v>127</v>
      </c>
      <c r="H6" s="122" t="s">
        <v>128</v>
      </c>
      <c r="I6" s="122" t="s">
        <v>50</v>
      </c>
      <c r="J6" s="122" t="s">
        <v>129</v>
      </c>
      <c r="K6" s="122" t="s">
        <v>130</v>
      </c>
      <c r="L6" s="122" t="s">
        <v>40</v>
      </c>
      <c r="M6" s="122" t="s">
        <v>54</v>
      </c>
    </row>
    <row r="7" spans="1:13">
      <c r="A7" s="122" t="s">
        <v>131</v>
      </c>
      <c r="B7" s="122" t="s">
        <v>132</v>
      </c>
      <c r="C7" s="122" t="s">
        <v>44</v>
      </c>
      <c r="D7" s="122" t="s">
        <v>133</v>
      </c>
      <c r="E7" s="122" t="s">
        <v>134</v>
      </c>
      <c r="F7" s="122" t="s">
        <v>47</v>
      </c>
      <c r="G7" s="122" t="s">
        <v>135</v>
      </c>
      <c r="H7" s="122" t="s">
        <v>36</v>
      </c>
      <c r="I7" s="122" t="s">
        <v>136</v>
      </c>
      <c r="J7" s="122" t="s">
        <v>137</v>
      </c>
      <c r="K7" s="122" t="s">
        <v>138</v>
      </c>
      <c r="L7" s="122" t="s">
        <v>53</v>
      </c>
      <c r="M7" s="122" t="s">
        <v>139</v>
      </c>
    </row>
    <row r="8" spans="1:13">
      <c r="A8" s="122" t="s">
        <v>140</v>
      </c>
      <c r="B8" s="122" t="s">
        <v>141</v>
      </c>
      <c r="C8" s="122" t="s">
        <v>142</v>
      </c>
      <c r="D8" s="122" t="s">
        <v>143</v>
      </c>
      <c r="E8" s="122" t="s">
        <v>144</v>
      </c>
      <c r="F8" s="122" t="s">
        <v>145</v>
      </c>
      <c r="G8" s="122" t="s">
        <v>146</v>
      </c>
      <c r="H8" s="122" t="s">
        <v>147</v>
      </c>
      <c r="I8" s="122" t="s">
        <v>148</v>
      </c>
      <c r="J8" s="122" t="s">
        <v>149</v>
      </c>
      <c r="K8" s="122" t="s">
        <v>150</v>
      </c>
      <c r="L8" s="122" t="s">
        <v>151</v>
      </c>
      <c r="M8" s="122" t="s">
        <v>152</v>
      </c>
    </row>
    <row r="9" spans="1:13">
      <c r="A9" s="122" t="s">
        <v>153</v>
      </c>
      <c r="B9" s="122" t="s">
        <v>154</v>
      </c>
      <c r="C9" s="122" t="s">
        <v>155</v>
      </c>
      <c r="D9" s="122" t="s">
        <v>156</v>
      </c>
      <c r="E9" s="122" t="s">
        <v>157</v>
      </c>
      <c r="F9" s="122" t="s">
        <v>114</v>
      </c>
      <c r="G9" s="122" t="s">
        <v>57</v>
      </c>
      <c r="H9" s="122" t="s">
        <v>158</v>
      </c>
      <c r="I9" s="122" t="s">
        <v>159</v>
      </c>
      <c r="J9" s="122" t="s">
        <v>160</v>
      </c>
      <c r="K9" s="122" t="s">
        <v>39</v>
      </c>
      <c r="L9" s="122" t="s">
        <v>161</v>
      </c>
      <c r="M9" s="122"/>
    </row>
    <row r="10" spans="1:13">
      <c r="A10" s="122" t="s">
        <v>162</v>
      </c>
      <c r="B10" s="122" t="s">
        <v>163</v>
      </c>
      <c r="C10" s="122" t="s">
        <v>164</v>
      </c>
      <c r="D10" s="122" t="s">
        <v>165</v>
      </c>
      <c r="E10" s="122" t="s">
        <v>166</v>
      </c>
      <c r="F10" s="122" t="s">
        <v>167</v>
      </c>
      <c r="G10" s="122" t="s">
        <v>168</v>
      </c>
      <c r="H10" s="122" t="s">
        <v>169</v>
      </c>
      <c r="I10" s="122" t="s">
        <v>170</v>
      </c>
      <c r="J10" s="122" t="s">
        <v>171</v>
      </c>
      <c r="K10" s="122" t="s">
        <v>172</v>
      </c>
      <c r="L10" s="122" t="s">
        <v>173</v>
      </c>
      <c r="M10" s="122"/>
    </row>
    <row r="11" spans="1:13">
      <c r="A11" s="122" t="s">
        <v>174</v>
      </c>
      <c r="B11" s="122" t="s">
        <v>175</v>
      </c>
      <c r="C11" s="122" t="s">
        <v>176</v>
      </c>
      <c r="D11" s="122" t="s">
        <v>177</v>
      </c>
      <c r="E11" s="122" t="s">
        <v>32</v>
      </c>
      <c r="F11" s="122" t="s">
        <v>178</v>
      </c>
      <c r="G11" s="122" t="s">
        <v>179</v>
      </c>
      <c r="H11" s="122" t="s">
        <v>180</v>
      </c>
      <c r="I11" s="122" t="s">
        <v>181</v>
      </c>
      <c r="J11" s="122" t="s">
        <v>182</v>
      </c>
      <c r="K11" s="122" t="s">
        <v>183</v>
      </c>
      <c r="L11" s="122" t="s">
        <v>184</v>
      </c>
      <c r="M11" s="122"/>
    </row>
    <row r="12" spans="1:13">
      <c r="A12" s="122" t="s">
        <v>185</v>
      </c>
      <c r="B12" s="122" t="s">
        <v>147</v>
      </c>
      <c r="C12" s="122" t="s">
        <v>186</v>
      </c>
      <c r="D12" s="122" t="s">
        <v>187</v>
      </c>
      <c r="E12" s="122" t="s">
        <v>46</v>
      </c>
      <c r="F12" s="122" t="s">
        <v>188</v>
      </c>
      <c r="G12" s="122" t="s">
        <v>189</v>
      </c>
      <c r="H12" s="122" t="s">
        <v>190</v>
      </c>
      <c r="I12" s="122" t="s">
        <v>191</v>
      </c>
      <c r="J12" s="122" t="s">
        <v>192</v>
      </c>
      <c r="K12" s="122" t="s">
        <v>193</v>
      </c>
      <c r="L12" s="122" t="s">
        <v>194</v>
      </c>
      <c r="M12" s="122"/>
    </row>
    <row r="13" spans="1:13">
      <c r="A13" s="122" t="s">
        <v>195</v>
      </c>
      <c r="B13" s="122" t="s">
        <v>28</v>
      </c>
      <c r="C13" s="122" t="s">
        <v>196</v>
      </c>
      <c r="D13" s="122" t="s">
        <v>197</v>
      </c>
      <c r="E13" s="122" t="s">
        <v>198</v>
      </c>
      <c r="F13" s="122" t="s">
        <v>199</v>
      </c>
      <c r="G13" s="122" t="s">
        <v>200</v>
      </c>
      <c r="H13" s="122" t="s">
        <v>201</v>
      </c>
      <c r="I13" s="122" t="s">
        <v>202</v>
      </c>
      <c r="J13" s="122" t="s">
        <v>203</v>
      </c>
      <c r="K13" s="122" t="s">
        <v>204</v>
      </c>
      <c r="L13" s="122" t="s">
        <v>205</v>
      </c>
      <c r="M13" s="122"/>
    </row>
    <row r="14" spans="1:13">
      <c r="A14" s="122" t="s">
        <v>42</v>
      </c>
      <c r="B14" s="122" t="s">
        <v>180</v>
      </c>
      <c r="C14" s="122" t="s">
        <v>206</v>
      </c>
      <c r="D14" s="122" t="s">
        <v>207</v>
      </c>
      <c r="E14" s="122" t="s">
        <v>208</v>
      </c>
      <c r="F14" s="122" t="s">
        <v>209</v>
      </c>
      <c r="G14" s="122" t="s">
        <v>210</v>
      </c>
      <c r="H14" s="122" t="s">
        <v>211</v>
      </c>
      <c r="I14" s="122" t="s">
        <v>212</v>
      </c>
      <c r="J14" s="122" t="s">
        <v>213</v>
      </c>
      <c r="K14" s="122" t="s">
        <v>214</v>
      </c>
      <c r="L14" s="122" t="s">
        <v>215</v>
      </c>
      <c r="M14" s="122"/>
    </row>
    <row r="15" spans="1:13">
      <c r="A15" s="122" t="s">
        <v>216</v>
      </c>
      <c r="B15" s="122" t="s">
        <v>217</v>
      </c>
      <c r="C15" s="122" t="s">
        <v>218</v>
      </c>
      <c r="D15" s="122" t="s">
        <v>219</v>
      </c>
      <c r="E15" s="122"/>
      <c r="F15" s="122" t="s">
        <v>163</v>
      </c>
      <c r="G15" s="122" t="s">
        <v>220</v>
      </c>
      <c r="H15" s="122" t="s">
        <v>221</v>
      </c>
      <c r="I15" s="122" t="s">
        <v>222</v>
      </c>
      <c r="J15" s="122" t="s">
        <v>223</v>
      </c>
      <c r="K15" s="122" t="s">
        <v>224</v>
      </c>
      <c r="L15" s="122" t="s">
        <v>225</v>
      </c>
      <c r="M15" s="122"/>
    </row>
    <row r="16" spans="1:13">
      <c r="A16" s="122" t="s">
        <v>226</v>
      </c>
      <c r="B16" s="122" t="s">
        <v>201</v>
      </c>
      <c r="C16" s="122" t="s">
        <v>227</v>
      </c>
      <c r="D16" s="122" t="s">
        <v>228</v>
      </c>
      <c r="F16" s="122" t="s">
        <v>162</v>
      </c>
      <c r="G16" s="122" t="s">
        <v>229</v>
      </c>
      <c r="H16" s="122" t="s">
        <v>230</v>
      </c>
      <c r="I16" s="122" t="s">
        <v>231</v>
      </c>
      <c r="J16" s="122" t="s">
        <v>38</v>
      </c>
      <c r="K16" s="122" t="s">
        <v>232</v>
      </c>
      <c r="L16" s="122" t="s">
        <v>233</v>
      </c>
      <c r="M16" s="122"/>
    </row>
    <row r="17" spans="1:13">
      <c r="A17" s="122" t="s">
        <v>234</v>
      </c>
      <c r="B17" s="122" t="s">
        <v>235</v>
      </c>
      <c r="C17" s="122" t="s">
        <v>236</v>
      </c>
      <c r="D17" s="122" t="s">
        <v>237</v>
      </c>
      <c r="F17" s="122" t="s">
        <v>181</v>
      </c>
      <c r="G17" s="122"/>
      <c r="H17" s="122" t="s">
        <v>238</v>
      </c>
      <c r="I17" s="122" t="s">
        <v>59</v>
      </c>
      <c r="J17" s="122" t="s">
        <v>239</v>
      </c>
      <c r="K17" s="122" t="s">
        <v>240</v>
      </c>
      <c r="L17" s="122" t="s">
        <v>241</v>
      </c>
      <c r="M17" s="122"/>
    </row>
    <row r="18" spans="1:13">
      <c r="A18" s="122" t="s">
        <v>242</v>
      </c>
      <c r="B18" s="122" t="s">
        <v>243</v>
      </c>
      <c r="C18" s="122" t="s">
        <v>244</v>
      </c>
      <c r="D18" s="122" t="s">
        <v>245</v>
      </c>
      <c r="F18" s="122" t="s">
        <v>246</v>
      </c>
      <c r="G18" s="122"/>
      <c r="H18" s="122" t="s">
        <v>247</v>
      </c>
      <c r="I18" s="122" t="s">
        <v>248</v>
      </c>
      <c r="J18" s="122" t="s">
        <v>249</v>
      </c>
      <c r="K18" s="122" t="s">
        <v>250</v>
      </c>
      <c r="L18" s="122" t="s">
        <v>251</v>
      </c>
      <c r="M18" s="122"/>
    </row>
    <row r="19" spans="1:13">
      <c r="A19" s="122" t="s">
        <v>252</v>
      </c>
      <c r="B19" s="122" t="s">
        <v>253</v>
      </c>
      <c r="C19" s="122" t="s">
        <v>254</v>
      </c>
      <c r="D19" s="122" t="s">
        <v>255</v>
      </c>
      <c r="E19" s="122"/>
      <c r="F19" s="122" t="s">
        <v>256</v>
      </c>
      <c r="G19" s="122"/>
      <c r="H19" s="122" t="s">
        <v>257</v>
      </c>
      <c r="I19" s="122" t="s">
        <v>258</v>
      </c>
      <c r="J19" s="122" t="s">
        <v>259</v>
      </c>
      <c r="K19" s="122" t="s">
        <v>260</v>
      </c>
      <c r="L19" s="122" t="s">
        <v>261</v>
      </c>
      <c r="M19" s="122"/>
    </row>
    <row r="20" spans="1:17">
      <c r="A20" s="122" t="s">
        <v>262</v>
      </c>
      <c r="B20" s="122" t="s">
        <v>263</v>
      </c>
      <c r="C20" s="122" t="s">
        <v>56</v>
      </c>
      <c r="D20" s="122" t="s">
        <v>264</v>
      </c>
      <c r="E20" s="122"/>
      <c r="F20" s="122" t="s">
        <v>265</v>
      </c>
      <c r="G20" s="122"/>
      <c r="H20" s="122" t="s">
        <v>266</v>
      </c>
      <c r="I20" s="122" t="s">
        <v>267</v>
      </c>
      <c r="J20" s="122" t="s">
        <v>268</v>
      </c>
      <c r="K20" s="122" t="s">
        <v>269</v>
      </c>
      <c r="L20" s="122" t="s">
        <v>270</v>
      </c>
      <c r="M20" s="122"/>
      <c r="Q20" s="126"/>
    </row>
    <row r="21" spans="1:17">
      <c r="A21" s="122" t="s">
        <v>271</v>
      </c>
      <c r="B21" s="122" t="s">
        <v>272</v>
      </c>
      <c r="C21" s="122" t="s">
        <v>273</v>
      </c>
      <c r="D21" s="122" t="s">
        <v>274</v>
      </c>
      <c r="E21" s="122"/>
      <c r="F21" s="122" t="s">
        <v>174</v>
      </c>
      <c r="G21" s="122"/>
      <c r="H21" s="122" t="s">
        <v>275</v>
      </c>
      <c r="I21" s="122" t="s">
        <v>276</v>
      </c>
      <c r="J21" s="122" t="s">
        <v>277</v>
      </c>
      <c r="K21" s="122" t="s">
        <v>278</v>
      </c>
      <c r="L21" s="122" t="s">
        <v>279</v>
      </c>
      <c r="M21" s="122"/>
      <c r="Q21" s="122"/>
    </row>
    <row r="22" spans="1:17">
      <c r="A22" s="122" t="s">
        <v>280</v>
      </c>
      <c r="B22" s="122" t="s">
        <v>281</v>
      </c>
      <c r="C22" s="122" t="s">
        <v>282</v>
      </c>
      <c r="D22" s="122" t="s">
        <v>283</v>
      </c>
      <c r="E22" s="122"/>
      <c r="F22" s="122" t="s">
        <v>185</v>
      </c>
      <c r="G22" s="122"/>
      <c r="H22" s="122" t="s">
        <v>49</v>
      </c>
      <c r="I22" s="122" t="s">
        <v>284</v>
      </c>
      <c r="J22" s="122" t="s">
        <v>285</v>
      </c>
      <c r="K22" s="122" t="s">
        <v>286</v>
      </c>
      <c r="L22" s="122" t="s">
        <v>287</v>
      </c>
      <c r="M22" s="122"/>
      <c r="Q22" s="122"/>
    </row>
    <row r="23" spans="1:13">
      <c r="A23" s="122" t="s">
        <v>288</v>
      </c>
      <c r="B23" s="122" t="s">
        <v>289</v>
      </c>
      <c r="C23" s="122" t="s">
        <v>290</v>
      </c>
      <c r="D23" s="122" t="s">
        <v>291</v>
      </c>
      <c r="E23" s="122"/>
      <c r="F23" s="122" t="s">
        <v>292</v>
      </c>
      <c r="G23" s="122"/>
      <c r="H23" s="122" t="s">
        <v>293</v>
      </c>
      <c r="I23" s="122" t="s">
        <v>294</v>
      </c>
      <c r="J23" s="122" t="s">
        <v>295</v>
      </c>
      <c r="K23" s="122" t="s">
        <v>286</v>
      </c>
      <c r="L23" s="122" t="s">
        <v>296</v>
      </c>
      <c r="M23" s="122"/>
    </row>
    <row r="24" spans="1:13">
      <c r="A24" s="122" t="s">
        <v>55</v>
      </c>
      <c r="B24" s="122" t="s">
        <v>297</v>
      </c>
      <c r="C24" s="122" t="s">
        <v>298</v>
      </c>
      <c r="D24" s="122" t="s">
        <v>299</v>
      </c>
      <c r="E24" s="122"/>
      <c r="F24" s="122" t="s">
        <v>300</v>
      </c>
      <c r="G24" s="122"/>
      <c r="H24" s="122" t="s">
        <v>301</v>
      </c>
      <c r="I24" s="122" t="s">
        <v>302</v>
      </c>
      <c r="J24" s="122" t="s">
        <v>51</v>
      </c>
      <c r="K24" s="122" t="s">
        <v>303</v>
      </c>
      <c r="L24" s="122" t="s">
        <v>304</v>
      </c>
      <c r="M24" s="122"/>
    </row>
    <row r="25" spans="1:13">
      <c r="A25" s="122" t="s">
        <v>305</v>
      </c>
      <c r="B25" s="122" t="s">
        <v>293</v>
      </c>
      <c r="C25" s="122" t="s">
        <v>306</v>
      </c>
      <c r="D25" s="122" t="s">
        <v>307</v>
      </c>
      <c r="E25" s="122"/>
      <c r="F25" s="122" t="s">
        <v>308</v>
      </c>
      <c r="G25" s="122"/>
      <c r="H25" s="122" t="s">
        <v>309</v>
      </c>
      <c r="I25" s="122" t="s">
        <v>63</v>
      </c>
      <c r="J25" s="122" t="s">
        <v>310</v>
      </c>
      <c r="K25" s="122" t="s">
        <v>311</v>
      </c>
      <c r="L25" s="122" t="s">
        <v>312</v>
      </c>
      <c r="M25" s="122"/>
    </row>
    <row r="26" spans="1:13">
      <c r="A26" s="122" t="s">
        <v>313</v>
      </c>
      <c r="B26" s="122" t="s">
        <v>314</v>
      </c>
      <c r="C26" s="122" t="s">
        <v>315</v>
      </c>
      <c r="D26" s="122" t="s">
        <v>316</v>
      </c>
      <c r="E26" s="122"/>
      <c r="F26" s="122" t="s">
        <v>317</v>
      </c>
      <c r="G26" s="122"/>
      <c r="H26" s="122" t="s">
        <v>318</v>
      </c>
      <c r="I26" s="122" t="s">
        <v>274</v>
      </c>
      <c r="J26" s="122" t="s">
        <v>319</v>
      </c>
      <c r="K26" s="122" t="s">
        <v>52</v>
      </c>
      <c r="L26" s="122" t="s">
        <v>320</v>
      </c>
      <c r="M26" s="122"/>
    </row>
    <row r="27" spans="1:13">
      <c r="A27" s="122" t="s">
        <v>321</v>
      </c>
      <c r="B27" s="122" t="s">
        <v>322</v>
      </c>
      <c r="C27" s="122" t="s">
        <v>323</v>
      </c>
      <c r="D27" s="122" t="s">
        <v>324</v>
      </c>
      <c r="E27" s="122"/>
      <c r="F27" s="122" t="s">
        <v>325</v>
      </c>
      <c r="G27" s="122"/>
      <c r="H27" s="122" t="s">
        <v>326</v>
      </c>
      <c r="I27" s="122" t="s">
        <v>327</v>
      </c>
      <c r="J27" s="122" t="s">
        <v>328</v>
      </c>
      <c r="K27" s="122" t="s">
        <v>329</v>
      </c>
      <c r="L27" s="122" t="s">
        <v>330</v>
      </c>
      <c r="M27" s="122"/>
    </row>
    <row r="28" spans="1:13">
      <c r="A28" s="122" t="s">
        <v>331</v>
      </c>
      <c r="B28" s="122" t="s">
        <v>332</v>
      </c>
      <c r="C28" s="122" t="s">
        <v>333</v>
      </c>
      <c r="D28" s="122" t="s">
        <v>334</v>
      </c>
      <c r="E28" s="122"/>
      <c r="F28" s="122" t="s">
        <v>33</v>
      </c>
      <c r="G28" s="122"/>
      <c r="H28" s="122" t="s">
        <v>58</v>
      </c>
      <c r="I28" s="122" t="s">
        <v>335</v>
      </c>
      <c r="J28" s="122"/>
      <c r="K28" s="122" t="s">
        <v>336</v>
      </c>
      <c r="L28" s="122" t="s">
        <v>62</v>
      </c>
      <c r="M28" s="122"/>
    </row>
    <row r="29" spans="1:13">
      <c r="A29" s="122" t="s">
        <v>337</v>
      </c>
      <c r="B29" s="122" t="s">
        <v>338</v>
      </c>
      <c r="C29" s="122" t="s">
        <v>339</v>
      </c>
      <c r="D29" s="122" t="s">
        <v>340</v>
      </c>
      <c r="E29" s="122"/>
      <c r="F29" s="122" t="s">
        <v>341</v>
      </c>
      <c r="G29" s="122"/>
      <c r="H29" s="122" t="s">
        <v>342</v>
      </c>
      <c r="I29" s="122" t="s">
        <v>343</v>
      </c>
      <c r="J29" s="122"/>
      <c r="K29" s="122" t="s">
        <v>344</v>
      </c>
      <c r="L29" s="122" t="s">
        <v>345</v>
      </c>
      <c r="M29" s="122"/>
    </row>
    <row r="30" spans="1:13">
      <c r="A30" s="122" t="s">
        <v>346</v>
      </c>
      <c r="B30" s="122" t="s">
        <v>347</v>
      </c>
      <c r="C30" s="122" t="s">
        <v>348</v>
      </c>
      <c r="D30" s="122" t="s">
        <v>349</v>
      </c>
      <c r="E30" s="122"/>
      <c r="F30" s="122" t="s">
        <v>350</v>
      </c>
      <c r="G30" s="122"/>
      <c r="H30" s="122" t="s">
        <v>351</v>
      </c>
      <c r="I30" s="122" t="s">
        <v>352</v>
      </c>
      <c r="J30" s="122"/>
      <c r="K30" s="122" t="s">
        <v>353</v>
      </c>
      <c r="L30" s="122" t="s">
        <v>354</v>
      </c>
      <c r="M30" s="122"/>
    </row>
    <row r="31" spans="1:13">
      <c r="A31" s="122" t="s">
        <v>355</v>
      </c>
      <c r="B31" s="122" t="s">
        <v>356</v>
      </c>
      <c r="C31" s="122" t="s">
        <v>357</v>
      </c>
      <c r="D31" s="122" t="s">
        <v>358</v>
      </c>
      <c r="E31" s="122"/>
      <c r="F31" s="122" t="s">
        <v>359</v>
      </c>
      <c r="G31" s="122"/>
      <c r="H31" s="122" t="s">
        <v>360</v>
      </c>
      <c r="I31" s="122" t="s">
        <v>361</v>
      </c>
      <c r="J31" s="122"/>
      <c r="K31" s="122" t="s">
        <v>362</v>
      </c>
      <c r="L31" s="122" t="s">
        <v>363</v>
      </c>
      <c r="M31" s="122"/>
    </row>
    <row r="32" spans="1:13">
      <c r="A32" s="122"/>
      <c r="B32" s="122" t="s">
        <v>364</v>
      </c>
      <c r="C32" s="122" t="s">
        <v>365</v>
      </c>
      <c r="D32" s="122" t="s">
        <v>366</v>
      </c>
      <c r="E32" s="122"/>
      <c r="F32" s="122" t="s">
        <v>367</v>
      </c>
      <c r="G32" s="122"/>
      <c r="H32" s="122" t="s">
        <v>368</v>
      </c>
      <c r="I32" s="122" t="s">
        <v>369</v>
      </c>
      <c r="J32" s="122"/>
      <c r="K32" s="122" t="s">
        <v>370</v>
      </c>
      <c r="L32" s="122"/>
      <c r="M32" s="122"/>
    </row>
    <row r="33" spans="1:13">
      <c r="A33" s="122"/>
      <c r="B33" s="122" t="s">
        <v>371</v>
      </c>
      <c r="C33" s="122" t="s">
        <v>372</v>
      </c>
      <c r="D33" s="122"/>
      <c r="E33" s="122"/>
      <c r="F33" s="122" t="s">
        <v>339</v>
      </c>
      <c r="G33" s="122"/>
      <c r="H33" s="122" t="s">
        <v>373</v>
      </c>
      <c r="I33" s="122" t="s">
        <v>65</v>
      </c>
      <c r="J33" s="122"/>
      <c r="K33" s="122" t="s">
        <v>374</v>
      </c>
      <c r="L33" s="122"/>
      <c r="M33" s="122"/>
    </row>
    <row r="34" spans="1:13">
      <c r="A34" s="122"/>
      <c r="B34" s="122" t="s">
        <v>43</v>
      </c>
      <c r="C34" s="122" t="s">
        <v>375</v>
      </c>
      <c r="D34" s="122"/>
      <c r="E34" s="122"/>
      <c r="F34" s="122" t="s">
        <v>322</v>
      </c>
      <c r="G34" s="122"/>
      <c r="H34" s="122" t="s">
        <v>376</v>
      </c>
      <c r="I34" s="122" t="s">
        <v>377</v>
      </c>
      <c r="J34" s="122"/>
      <c r="K34" s="122" t="s">
        <v>61</v>
      </c>
      <c r="L34" s="122"/>
      <c r="M34" s="122"/>
    </row>
    <row r="35" spans="1:13">
      <c r="A35" s="122"/>
      <c r="B35" s="122" t="s">
        <v>378</v>
      </c>
      <c r="C35" s="122" t="s">
        <v>379</v>
      </c>
      <c r="D35" s="122"/>
      <c r="E35" s="122"/>
      <c r="F35" s="122" t="s">
        <v>380</v>
      </c>
      <c r="G35" s="122"/>
      <c r="H35" s="122" t="s">
        <v>381</v>
      </c>
      <c r="I35" s="122" t="s">
        <v>382</v>
      </c>
      <c r="J35" s="122"/>
      <c r="K35" s="122" t="s">
        <v>383</v>
      </c>
      <c r="L35" s="122"/>
      <c r="M35" s="122"/>
    </row>
    <row r="36" spans="1:13">
      <c r="A36" s="122"/>
      <c r="B36" s="122" t="s">
        <v>384</v>
      </c>
      <c r="C36" s="122" t="s">
        <v>385</v>
      </c>
      <c r="D36" s="122"/>
      <c r="E36" s="122"/>
      <c r="F36" s="122" t="s">
        <v>386</v>
      </c>
      <c r="G36" s="122"/>
      <c r="H36" s="122" t="s">
        <v>387</v>
      </c>
      <c r="I36" s="122" t="s">
        <v>388</v>
      </c>
      <c r="J36" s="122"/>
      <c r="K36" s="122" t="s">
        <v>389</v>
      </c>
      <c r="L36" s="122"/>
      <c r="M36" s="122"/>
    </row>
    <row r="37" spans="1:13">
      <c r="A37" s="122"/>
      <c r="B37" s="122"/>
      <c r="C37" s="122" t="s">
        <v>390</v>
      </c>
      <c r="D37" s="122"/>
      <c r="E37" s="122"/>
      <c r="F37" s="122" t="s">
        <v>391</v>
      </c>
      <c r="G37" s="122"/>
      <c r="H37" s="122" t="s">
        <v>392</v>
      </c>
      <c r="I37" s="122" t="s">
        <v>393</v>
      </c>
      <c r="J37" s="122"/>
      <c r="K37" s="122" t="s">
        <v>394</v>
      </c>
      <c r="L37" s="122"/>
      <c r="M37" s="122"/>
    </row>
    <row r="38" spans="1:13">
      <c r="A38" s="122"/>
      <c r="B38" s="122"/>
      <c r="C38" s="122" t="s">
        <v>395</v>
      </c>
      <c r="D38" s="122"/>
      <c r="E38" s="122"/>
      <c r="F38" s="122" t="s">
        <v>396</v>
      </c>
      <c r="G38" s="122"/>
      <c r="H38" s="122" t="s">
        <v>397</v>
      </c>
      <c r="I38" s="122" t="s">
        <v>351</v>
      </c>
      <c r="J38" s="122"/>
      <c r="K38" s="122"/>
      <c r="L38" s="122"/>
      <c r="M38" s="122"/>
    </row>
    <row r="39" spans="1:13">
      <c r="A39" s="122"/>
      <c r="B39" s="122"/>
      <c r="C39" s="122" t="s">
        <v>398</v>
      </c>
      <c r="D39" s="122"/>
      <c r="E39" s="122"/>
      <c r="F39" s="122" t="s">
        <v>399</v>
      </c>
      <c r="G39" s="122"/>
      <c r="H39" s="122" t="s">
        <v>400</v>
      </c>
      <c r="I39" s="122" t="s">
        <v>401</v>
      </c>
      <c r="J39" s="122"/>
      <c r="K39" s="122"/>
      <c r="L39" s="122"/>
      <c r="M39" s="122"/>
    </row>
    <row r="40" spans="1:13">
      <c r="A40" s="122"/>
      <c r="B40" s="122"/>
      <c r="C40" s="122" t="s">
        <v>402</v>
      </c>
      <c r="D40" s="122"/>
      <c r="E40" s="122"/>
      <c r="F40" s="122"/>
      <c r="G40" s="122"/>
      <c r="H40" s="122"/>
      <c r="I40" s="122" t="s">
        <v>403</v>
      </c>
      <c r="J40" s="122"/>
      <c r="K40" s="122"/>
      <c r="L40" s="122"/>
      <c r="M40" s="122"/>
    </row>
    <row r="41" spans="1:13">
      <c r="A41" s="122"/>
      <c r="B41" s="122"/>
      <c r="C41" s="122" t="s">
        <v>404</v>
      </c>
      <c r="D41" s="122"/>
      <c r="E41" s="122"/>
      <c r="F41" s="122"/>
      <c r="G41" s="122"/>
      <c r="H41" s="122"/>
      <c r="I41" s="122" t="s">
        <v>405</v>
      </c>
      <c r="J41" s="122"/>
      <c r="K41" s="122"/>
      <c r="L41" s="122"/>
      <c r="M41" s="122"/>
    </row>
    <row r="42" spans="1:13">
      <c r="A42" s="122"/>
      <c r="B42" s="122"/>
      <c r="C42" s="122" t="s">
        <v>406</v>
      </c>
      <c r="D42" s="122"/>
      <c r="E42" s="122"/>
      <c r="F42" s="122"/>
      <c r="G42" s="122"/>
      <c r="H42" s="122"/>
      <c r="I42" s="122" t="s">
        <v>407</v>
      </c>
      <c r="J42" s="122"/>
      <c r="K42" s="122"/>
      <c r="L42" s="122"/>
      <c r="M42" s="122"/>
    </row>
    <row r="43" spans="1:13">
      <c r="A43" s="122"/>
      <c r="B43" s="122"/>
      <c r="C43" s="122" t="s">
        <v>408</v>
      </c>
      <c r="D43" s="122"/>
      <c r="E43" s="122"/>
      <c r="F43" s="122"/>
      <c r="G43" s="122"/>
      <c r="H43" s="122"/>
      <c r="I43" s="122" t="s">
        <v>409</v>
      </c>
      <c r="J43" s="122"/>
      <c r="K43" s="122"/>
      <c r="L43" s="122"/>
      <c r="M43" s="122"/>
    </row>
    <row r="44" spans="1:13">
      <c r="A44" s="122"/>
      <c r="B44" s="122"/>
      <c r="C44" s="122" t="s">
        <v>410</v>
      </c>
      <c r="D44" s="122"/>
      <c r="E44" s="122"/>
      <c r="F44" s="122"/>
      <c r="G44" s="122"/>
      <c r="H44" s="122"/>
      <c r="I44" s="122" t="s">
        <v>411</v>
      </c>
      <c r="J44" s="122"/>
      <c r="K44" s="122"/>
      <c r="L44" s="122"/>
      <c r="M44" s="122"/>
    </row>
    <row r="45" spans="1:13">
      <c r="A45" s="122"/>
      <c r="B45" s="122"/>
      <c r="C45" s="122" t="s">
        <v>412</v>
      </c>
      <c r="D45" s="122"/>
      <c r="E45" s="122"/>
      <c r="F45" s="122"/>
      <c r="G45" s="122"/>
      <c r="H45" s="122"/>
      <c r="I45" s="122" t="s">
        <v>413</v>
      </c>
      <c r="J45" s="122"/>
      <c r="K45" s="122"/>
      <c r="L45" s="122"/>
      <c r="M45" s="122"/>
    </row>
    <row r="46" spans="1:13">
      <c r="A46" s="122"/>
      <c r="B46" s="122"/>
      <c r="C46" s="122" t="s">
        <v>414</v>
      </c>
      <c r="D46" s="122"/>
      <c r="E46" s="122"/>
      <c r="F46" s="122"/>
      <c r="G46" s="122"/>
      <c r="H46" s="122"/>
      <c r="I46" s="122" t="s">
        <v>415</v>
      </c>
      <c r="J46" s="122"/>
      <c r="K46" s="122"/>
      <c r="L46" s="122"/>
      <c r="M46" s="122"/>
    </row>
    <row r="47" spans="1:13">
      <c r="A47" s="122"/>
      <c r="B47" s="122"/>
      <c r="C47" s="122" t="s">
        <v>416</v>
      </c>
      <c r="D47" s="122"/>
      <c r="E47" s="122"/>
      <c r="F47" s="122"/>
      <c r="G47" s="122"/>
      <c r="H47" s="122"/>
      <c r="I47" s="122" t="s">
        <v>417</v>
      </c>
      <c r="J47" s="122"/>
      <c r="K47" s="122"/>
      <c r="L47" s="122"/>
      <c r="M47" s="122"/>
    </row>
    <row r="48" spans="1:13">
      <c r="A48" s="122"/>
      <c r="B48" s="122"/>
      <c r="C48" s="122" t="s">
        <v>418</v>
      </c>
      <c r="D48" s="122"/>
      <c r="E48" s="122"/>
      <c r="F48" s="122"/>
      <c r="G48" s="122"/>
      <c r="H48" s="122"/>
      <c r="I48" s="122" t="s">
        <v>419</v>
      </c>
      <c r="J48" s="122"/>
      <c r="K48" s="122"/>
      <c r="L48" s="122"/>
      <c r="M48" s="122"/>
    </row>
    <row r="49" spans="1:13">
      <c r="A49" s="122"/>
      <c r="B49" s="122"/>
      <c r="C49" s="122" t="s">
        <v>420</v>
      </c>
      <c r="D49" s="122"/>
      <c r="E49" s="122"/>
      <c r="F49" s="122"/>
      <c r="G49" s="122"/>
      <c r="H49" s="122"/>
      <c r="I49" s="122" t="s">
        <v>421</v>
      </c>
      <c r="J49" s="122"/>
      <c r="K49" s="122"/>
      <c r="L49" s="122"/>
      <c r="M49" s="122"/>
    </row>
    <row r="50" spans="1:13">
      <c r="A50" s="122"/>
      <c r="B50" s="122"/>
      <c r="C50" s="122" t="s">
        <v>422</v>
      </c>
      <c r="D50" s="122"/>
      <c r="E50" s="122"/>
      <c r="F50" s="122"/>
      <c r="G50" s="122"/>
      <c r="H50" s="122"/>
      <c r="I50" s="122" t="s">
        <v>423</v>
      </c>
      <c r="J50" s="122"/>
      <c r="K50" s="122"/>
      <c r="L50" s="122"/>
      <c r="M50" s="122"/>
    </row>
    <row r="51" spans="1:13">
      <c r="A51" s="122"/>
      <c r="B51" s="122"/>
      <c r="C51" s="122"/>
      <c r="D51" s="122"/>
      <c r="E51" s="122"/>
      <c r="F51" s="122"/>
      <c r="G51" s="122"/>
      <c r="H51" s="122"/>
      <c r="I51" s="122" t="s">
        <v>424</v>
      </c>
      <c r="J51" s="122"/>
      <c r="K51" s="122"/>
      <c r="L51" s="122"/>
      <c r="M51" s="122"/>
    </row>
    <row r="52" spans="1:13">
      <c r="A52" s="122"/>
      <c r="B52" s="122"/>
      <c r="C52" s="122"/>
      <c r="D52" s="122"/>
      <c r="E52" s="122"/>
      <c r="F52" s="122"/>
      <c r="G52" s="122"/>
      <c r="H52" s="122"/>
      <c r="I52" s="122"/>
      <c r="J52" s="122"/>
      <c r="K52" s="122"/>
      <c r="L52" s="122"/>
      <c r="M52" s="122"/>
    </row>
  </sheetData>
  <printOptions>
    <extLst>
      <ext uri="smNativeData">
        <pm:pageFlags xmlns:pm="smNativeData" id="1754395328" printRowHead="0" printColHead="0" printHeadLine="1" printFootLine="0" autoHeightHeader="0" autoHeightFooter="0" fitToPageBoth="1"/>
      </ext>
    </extLst>
  </printOptions>
  <pageMargins left="0.393750" right="0.393750" top="0.787500" bottom="0.393750" header="0.393750" footer="0.393750"/>
  <pageSetup paperSize="9" scale="60" fitToWidth="1" fitToHeight="0" pageOrder="overThenDown" orientation="landscape"/>
  <headerFooter>
    <oddHeader>&amp;C&amp;20&amp;K31869b &amp;BEinkaufsliste</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tableParts count="13">
    <tablePart r:id="rId1"/>
    <tablePart r:id="rId2"/>
    <tablePart r:id="rId3"/>
    <tablePart r:id="rId4"/>
    <tablePart r:id="rId5"/>
    <tablePart r:id="rId6"/>
    <tablePart r:id="rId7"/>
    <tablePart r:id="rId8"/>
    <tablePart r:id="rId9"/>
    <tablePart r:id="rId10"/>
    <tablePart r:id="rId11"/>
    <tablePart r:id="rId12"/>
    <tablePart r:id="rId13"/>
  </tablePart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31869B"/>
  </sheetPr>
  <dimension ref="A1:BA80"/>
  <sheetViews>
    <sheetView view="normal" zoomScale="90" workbookViewId="0">
      <selection activeCell="AA9" sqref="AA9"/>
    </sheetView>
  </sheetViews>
  <sheetFormatPr baseColWidth="9" defaultColWidth="10.000000" defaultRowHeight="13.45"/>
  <cols>
    <col min="1" max="2" width="2.549550" customWidth="1"/>
    <col min="3" max="3" width="17.873874" customWidth="1" style="0"/>
    <col min="4" max="4" width="5.108108" customWidth="1" style="0"/>
    <col min="5" max="6" width="2.549550" customWidth="1" style="0"/>
    <col min="7" max="7" width="17.873874" customWidth="1" style="0"/>
    <col min="8" max="8" width="5.108108" customWidth="1" style="0"/>
    <col min="9" max="10" width="2.549550" customWidth="1" style="0"/>
    <col min="11" max="11" width="17.873874" customWidth="1" style="0"/>
    <col min="12" max="12" width="5.108108" customWidth="1" style="0"/>
    <col min="13" max="14" width="2.549550" customWidth="1" style="0"/>
    <col min="15" max="15" width="17.873874" customWidth="1" style="0"/>
    <col min="16" max="16" width="5.108108" customWidth="1" style="0"/>
    <col min="17" max="18" width="2.549550" customWidth="1" style="0"/>
    <col min="19" max="19" width="17.873874" customWidth="1" style="0"/>
    <col min="20" max="20" width="5.108108" customWidth="1" style="0"/>
    <col min="21" max="22" width="2.549550" customWidth="1" style="0"/>
    <col min="23" max="23" width="17.873874" customWidth="1" style="0"/>
    <col min="24" max="24" width="5.108108" customWidth="1" style="0"/>
    <col min="25" max="25" width="2.549550" customWidth="1" style="0"/>
    <col min="26" max="26" width="2.549550" customWidth="1" style="0"/>
    <col min="27" max="27" width="17.873874" customWidth="1" style="0"/>
    <col min="28" max="28" width="5.108108" customWidth="1" style="0"/>
    <col min="29" max="30" width="2.549550" customWidth="1" style="0"/>
    <col min="31" max="31" width="17.873874" customWidth="1" style="0"/>
    <col min="32" max="32" width="5.108108" customWidth="1" style="0"/>
    <col min="33" max="34" width="2.549550" customWidth="1" style="0"/>
    <col min="35" max="35" width="17.873874" customWidth="1" style="0"/>
    <col min="36" max="36" width="5.108108" customWidth="1" style="0"/>
    <col min="37" max="38" width="2.549550" customWidth="1" style="0"/>
    <col min="39" max="39" width="17.873874" customWidth="1" style="0"/>
    <col min="40" max="40" width="5.108108" customWidth="1" style="0"/>
    <col min="41" max="42" width="2.549550" customWidth="1" style="0"/>
    <col min="43" max="43" width="17.873874" customWidth="1" style="0"/>
    <col min="44" max="44" width="5.108108" customWidth="1" style="0"/>
    <col min="45" max="46" width="2.549550" customWidth="1" style="0"/>
    <col min="47" max="47" width="17.873874" customWidth="1" style="0"/>
    <col min="48" max="48" width="5.108108" customWidth="1" style="0"/>
    <col min="49" max="50" width="2.549550" customWidth="1" style="0"/>
    <col min="51" max="51" width="17.873874" customWidth="1" style="0"/>
    <col min="52" max="52" width="5.108108" customWidth="1" style="0"/>
  </cols>
  <sheetData>
    <row r="1" spans="1:53" s="0" customFormat="1" ht="27.20" customHeight="1">
      <c r="A1" s="30" t="s">
        <v>425</v>
      </c>
      <c r="B1" s="31" t="s">
        <v>426</v>
      </c>
      <c r="C1" s="72" t="s">
        <v>67</v>
      </c>
      <c r="D1" s="73" t="s">
        <v>68</v>
      </c>
      <c r="E1" s="31" t="s">
        <v>425</v>
      </c>
      <c r="F1" s="31" t="s">
        <v>426</v>
      </c>
      <c r="G1" s="32" t="s">
        <v>69</v>
      </c>
      <c r="H1" s="73" t="s">
        <v>68</v>
      </c>
      <c r="I1" s="31" t="s">
        <v>425</v>
      </c>
      <c r="J1" s="31" t="s">
        <v>426</v>
      </c>
      <c r="K1" s="33" t="s">
        <v>4</v>
      </c>
      <c r="L1" s="73" t="s">
        <v>68</v>
      </c>
      <c r="M1" s="31" t="s">
        <v>425</v>
      </c>
      <c r="N1" s="31" t="s">
        <v>426</v>
      </c>
      <c r="O1" s="33" t="s">
        <v>6</v>
      </c>
      <c r="P1" s="73" t="s">
        <v>68</v>
      </c>
      <c r="Q1" s="31" t="s">
        <v>425</v>
      </c>
      <c r="R1" s="31" t="s">
        <v>426</v>
      </c>
      <c r="S1" s="34" t="s">
        <v>70</v>
      </c>
      <c r="T1" s="73" t="s">
        <v>68</v>
      </c>
      <c r="U1" s="31" t="s">
        <v>425</v>
      </c>
      <c r="V1" s="31" t="s">
        <v>426</v>
      </c>
      <c r="W1" s="34" t="s">
        <v>71</v>
      </c>
      <c r="X1" s="73" t="s">
        <v>68</v>
      </c>
      <c r="Y1" s="31" t="s">
        <v>425</v>
      </c>
      <c r="Z1" s="31" t="s">
        <v>426</v>
      </c>
      <c r="AA1" s="34" t="s">
        <v>72</v>
      </c>
      <c r="AB1" s="73" t="s">
        <v>68</v>
      </c>
      <c r="AC1" s="31" t="s">
        <v>425</v>
      </c>
      <c r="AD1" s="31" t="s">
        <v>426</v>
      </c>
      <c r="AE1" s="34" t="s">
        <v>73</v>
      </c>
      <c r="AF1" s="73" t="s">
        <v>68</v>
      </c>
      <c r="AG1" s="31" t="s">
        <v>425</v>
      </c>
      <c r="AH1" s="31" t="s">
        <v>426</v>
      </c>
      <c r="AI1" s="34" t="s">
        <v>74</v>
      </c>
      <c r="AJ1" s="73" t="s">
        <v>68</v>
      </c>
      <c r="AK1" s="31" t="s">
        <v>425</v>
      </c>
      <c r="AL1" s="31" t="s">
        <v>426</v>
      </c>
      <c r="AM1" s="34" t="s">
        <v>18</v>
      </c>
      <c r="AN1" s="73" t="s">
        <v>68</v>
      </c>
      <c r="AO1" s="31" t="s">
        <v>425</v>
      </c>
      <c r="AP1" s="31" t="s">
        <v>426</v>
      </c>
      <c r="AQ1" s="34" t="s">
        <v>75</v>
      </c>
      <c r="AR1" s="73" t="s">
        <v>68</v>
      </c>
      <c r="AS1" s="31" t="s">
        <v>425</v>
      </c>
      <c r="AT1" s="31" t="s">
        <v>426</v>
      </c>
      <c r="AU1" s="34" t="s">
        <v>22</v>
      </c>
      <c r="AV1" s="73" t="s">
        <v>68</v>
      </c>
      <c r="AW1" s="31" t="s">
        <v>425</v>
      </c>
      <c r="AX1" s="31" t="s">
        <v>426</v>
      </c>
      <c r="AY1" s="81" t="s">
        <v>76</v>
      </c>
      <c r="AZ1" s="82" t="s">
        <v>68</v>
      </c>
      <c r="BA1" s="1"/>
    </row>
    <row r="2" spans="1:52" ht="17" customHeight="1">
      <c r="A2" s="21"/>
      <c r="B2" s="22"/>
      <c r="C2" s="58" t="str">
        <f aca="1">Obst</f>
        <v>Ananas</v>
      </c>
      <c r="D2" s="74"/>
      <c r="E2" s="22"/>
      <c r="F2" s="22"/>
      <c r="G2" s="58" t="str">
        <f aca="1">Gemüse</f>
        <v>Artischocken</v>
      </c>
      <c r="H2" s="74"/>
      <c r="I2" s="22"/>
      <c r="J2" s="22"/>
      <c r="K2" s="59" t="str">
        <f aca="1">Aufschnitt</f>
        <v>Bierschinken</v>
      </c>
      <c r="L2" s="74"/>
      <c r="M2" s="22"/>
      <c r="N2" s="22"/>
      <c r="O2" s="59" t="str">
        <f aca="1">Milchprodukte</f>
        <v>Butter</v>
      </c>
      <c r="P2" s="74"/>
      <c r="Q2" s="22"/>
      <c r="R2" s="22"/>
      <c r="S2" s="59" t="str">
        <f aca="1">Backwaren</f>
        <v>Baguette</v>
      </c>
      <c r="T2" s="74"/>
      <c r="U2" s="22"/>
      <c r="V2" s="22"/>
      <c r="W2" s="59" t="str">
        <f aca="1">Tiefkühl</f>
        <v>Backfisch</v>
      </c>
      <c r="X2" s="74"/>
      <c r="Y2" s="22"/>
      <c r="Z2" s="22"/>
      <c r="AA2" s="59" t="str">
        <f aca="1">Getränke</f>
        <v>Bier</v>
      </c>
      <c r="AB2" s="74"/>
      <c r="AC2" s="22"/>
      <c r="AD2" s="22"/>
      <c r="AE2" s="59" t="str">
        <f aca="1">Gewürze</f>
        <v>Anis</v>
      </c>
      <c r="AF2" s="74"/>
      <c r="AG2" s="22"/>
      <c r="AH2" s="22"/>
      <c r="AI2" s="59" t="str">
        <f aca="1">Haltbares</f>
        <v>Backpulver</v>
      </c>
      <c r="AJ2" s="74"/>
      <c r="AK2" s="22"/>
      <c r="AL2" s="22"/>
      <c r="AM2" s="59" t="str">
        <f aca="1">Süßes</f>
        <v>Apfelringe</v>
      </c>
      <c r="AN2" s="74"/>
      <c r="AO2" s="22"/>
      <c r="AP2" s="22"/>
      <c r="AQ2" s="59" t="str">
        <f aca="1">Haushalt</f>
        <v>Abfallbeutel</v>
      </c>
      <c r="AR2" s="74"/>
      <c r="AS2" s="22"/>
      <c r="AT2" s="22"/>
      <c r="AU2" s="59" t="str">
        <f aca="1">Drogerie</f>
        <v>Aftershave</v>
      </c>
      <c r="AV2" s="74"/>
      <c r="AW2" s="22"/>
      <c r="AX2" s="22"/>
      <c r="AY2" s="83" t="str">
        <f aca="1">Sonstiges</f>
        <v>Babybedarf</v>
      </c>
      <c r="AZ2" s="27"/>
    </row>
    <row r="3" spans="1:52" ht="17" customHeight="1">
      <c r="A3" s="6"/>
      <c r="B3" s="7"/>
      <c r="C3" s="75" t="str">
        <f aca="1">Obst</f>
        <v>Äpfel</v>
      </c>
      <c r="D3" s="76"/>
      <c r="E3" s="7"/>
      <c r="F3" s="7"/>
      <c r="G3" s="75" t="str">
        <f aca="1">Gemüse</f>
        <v>Aubergine</v>
      </c>
      <c r="H3" s="76"/>
      <c r="I3" s="7"/>
      <c r="J3" s="7"/>
      <c r="K3" s="77" t="str">
        <f aca="1">Aufschnitt</f>
        <v>Blutwurst</v>
      </c>
      <c r="L3" s="76"/>
      <c r="M3" s="7"/>
      <c r="N3" s="7"/>
      <c r="O3" s="77" t="str">
        <f aca="1">Milchprodukte</f>
        <v>Camembert</v>
      </c>
      <c r="P3" s="76"/>
      <c r="Q3" s="7"/>
      <c r="R3" s="7"/>
      <c r="S3" s="77" t="str">
        <f aca="1">Backwaren</f>
        <v>Baguettebrötchen</v>
      </c>
      <c r="T3" s="76"/>
      <c r="U3" s="7"/>
      <c r="V3" s="7"/>
      <c r="W3" s="77" t="str">
        <f aca="1">Tiefkühl</f>
        <v>Backwaren</v>
      </c>
      <c r="X3" s="76"/>
      <c r="Y3" s="7"/>
      <c r="Z3" s="7"/>
      <c r="AA3" s="77" t="str">
        <f aca="1">Getränke</f>
        <v>Bitter Lemon</v>
      </c>
      <c r="AB3" s="76"/>
      <c r="AC3" s="7"/>
      <c r="AD3" s="7"/>
      <c r="AE3" s="77" t="str">
        <f aca="1">Gewürze</f>
        <v>Basilikum</v>
      </c>
      <c r="AF3" s="76"/>
      <c r="AG3" s="7"/>
      <c r="AH3" s="7"/>
      <c r="AI3" s="77" t="str">
        <f aca="1">Haltbares</f>
        <v>Balsamico</v>
      </c>
      <c r="AJ3" s="76"/>
      <c r="AK3" s="7"/>
      <c r="AL3" s="7"/>
      <c r="AM3" s="77" t="str">
        <f aca="1">Süßes</f>
        <v>Bonbons</v>
      </c>
      <c r="AN3" s="76"/>
      <c r="AO3" s="7"/>
      <c r="AP3" s="7"/>
      <c r="AQ3" s="77" t="str">
        <f aca="1">Haushalt</f>
        <v>Allzweckreiniger</v>
      </c>
      <c r="AR3" s="76"/>
      <c r="AS3" s="7"/>
      <c r="AT3" s="7"/>
      <c r="AU3" s="77" t="str">
        <f aca="1">Drogerie</f>
        <v>Badezusatz</v>
      </c>
      <c r="AV3" s="76"/>
      <c r="AW3" s="7"/>
      <c r="AX3" s="7"/>
      <c r="AY3" s="83" t="str">
        <f aca="1">Sonstiges</f>
        <v>Batterien</v>
      </c>
      <c r="AZ3" s="27"/>
    </row>
    <row r="4" spans="1:52" ht="17" customHeight="1">
      <c r="A4" s="6"/>
      <c r="B4" s="7"/>
      <c r="C4" s="75" t="str">
        <f aca="1">Obst</f>
        <v>Aprikosen</v>
      </c>
      <c r="D4" s="76"/>
      <c r="E4" s="7"/>
      <c r="F4" s="7"/>
      <c r="G4" s="75" t="str">
        <f aca="1">Gemüse</f>
        <v>Blumenkohl</v>
      </c>
      <c r="H4" s="76"/>
      <c r="I4" s="7"/>
      <c r="J4" s="7"/>
      <c r="K4" s="77" t="str">
        <f aca="1">Aufschnitt</f>
        <v>Bockwurst</v>
      </c>
      <c r="L4" s="76"/>
      <c r="M4" s="7"/>
      <c r="N4" s="7"/>
      <c r="O4" s="77" t="str">
        <f aca="1">Milchprodukte</f>
        <v>Cremespeise</v>
      </c>
      <c r="P4" s="76"/>
      <c r="Q4" s="7"/>
      <c r="R4" s="7"/>
      <c r="S4" s="77" t="str">
        <f aca="1">Backwaren</f>
        <v>Brot (diverse)</v>
      </c>
      <c r="T4" s="76"/>
      <c r="U4" s="7"/>
      <c r="V4" s="7"/>
      <c r="W4" s="77" t="str">
        <f aca="1">Tiefkühl</f>
        <v>Baguette belegt</v>
      </c>
      <c r="X4" s="76"/>
      <c r="Y4" s="7"/>
      <c r="Z4" s="7"/>
      <c r="AA4" s="77" t="str">
        <f aca="1">Getränke</f>
        <v>Cola</v>
      </c>
      <c r="AB4" s="76"/>
      <c r="AC4" s="7"/>
      <c r="AD4" s="7"/>
      <c r="AE4" s="77" t="str">
        <f aca="1">Gewürze</f>
        <v>Bohnenkraut </v>
      </c>
      <c r="AF4" s="76"/>
      <c r="AG4" s="7"/>
      <c r="AH4" s="7"/>
      <c r="AI4" s="77" t="str">
        <f aca="1">Haltbares</f>
        <v>Bandnudeln</v>
      </c>
      <c r="AJ4" s="76"/>
      <c r="AK4" s="7"/>
      <c r="AL4" s="7"/>
      <c r="AM4" s="77" t="str">
        <f aca="1">Süßes</f>
        <v>Chips</v>
      </c>
      <c r="AN4" s="76"/>
      <c r="AO4" s="7"/>
      <c r="AP4" s="7"/>
      <c r="AQ4" s="77" t="str">
        <f aca="1">Haushalt</f>
        <v>Alufolie</v>
      </c>
      <c r="AR4" s="76"/>
      <c r="AS4" s="7"/>
      <c r="AT4" s="7"/>
      <c r="AU4" s="77" t="str">
        <f aca="1">Drogerie</f>
        <v>Bodylotion</v>
      </c>
      <c r="AV4" s="76"/>
      <c r="AW4" s="7"/>
      <c r="AX4" s="7"/>
      <c r="AY4" s="83" t="str">
        <f aca="1">Sonstiges</f>
        <v>Geschenkpapier</v>
      </c>
      <c r="AZ4" s="27"/>
    </row>
    <row r="5" spans="1:52" ht="17" customHeight="1">
      <c r="A5" s="6"/>
      <c r="B5" s="7"/>
      <c r="C5" s="75" t="str">
        <f aca="1">Obst</f>
        <v>Avocado</v>
      </c>
      <c r="D5" s="76"/>
      <c r="E5" s="7"/>
      <c r="F5" s="7"/>
      <c r="G5" s="75" t="str">
        <f aca="1">Gemüse</f>
        <v>Bohnen</v>
      </c>
      <c r="H5" s="76"/>
      <c r="I5" s="7"/>
      <c r="J5" s="7"/>
      <c r="K5" s="77" t="str">
        <f aca="1">Aufschnitt</f>
        <v>Bratwurst</v>
      </c>
      <c r="L5" s="76"/>
      <c r="M5" s="7"/>
      <c r="N5" s="7"/>
      <c r="O5" s="77" t="str">
        <f aca="1">Milchprodukte</f>
        <v>Edelschimmelkäse</v>
      </c>
      <c r="P5" s="76"/>
      <c r="Q5" s="7"/>
      <c r="R5" s="7"/>
      <c r="S5" s="77" t="str">
        <f aca="1">Backwaren</f>
        <v>Brötchen</v>
      </c>
      <c r="T5" s="76"/>
      <c r="U5" s="7"/>
      <c r="V5" s="7"/>
      <c r="W5" s="77" t="str">
        <f aca="1">Tiefkühl</f>
        <v>Beerenmischung</v>
      </c>
      <c r="X5" s="76"/>
      <c r="Y5" s="7"/>
      <c r="Z5" s="7"/>
      <c r="AA5" s="77" t="str">
        <f aca="1">Getränke</f>
        <v>Energydrink</v>
      </c>
      <c r="AB5" s="76"/>
      <c r="AC5" s="7"/>
      <c r="AD5" s="7"/>
      <c r="AE5" s="77" t="str">
        <f aca="1">Gewürze</f>
        <v>Chili</v>
      </c>
      <c r="AF5" s="76"/>
      <c r="AG5" s="7"/>
      <c r="AH5" s="7"/>
      <c r="AI5" s="77" t="str">
        <f aca="1">Haltbares</f>
        <v>Bouillon</v>
      </c>
      <c r="AJ5" s="76"/>
      <c r="AK5" s="7"/>
      <c r="AL5" s="7"/>
      <c r="AM5" s="77" t="str">
        <f aca="1">Süßes</f>
        <v>Cracker</v>
      </c>
      <c r="AN5" s="76"/>
      <c r="AO5" s="7"/>
      <c r="AP5" s="7"/>
      <c r="AQ5" s="77" t="str">
        <f aca="1">Haushalt</f>
        <v>Badreiniger</v>
      </c>
      <c r="AR5" s="76"/>
      <c r="AS5" s="7"/>
      <c r="AT5" s="7"/>
      <c r="AU5" s="77" t="str">
        <f aca="1">Drogerie</f>
        <v>Damenhygiene</v>
      </c>
      <c r="AV5" s="76"/>
      <c r="AW5" s="7"/>
      <c r="AX5" s="7"/>
      <c r="AY5" s="83" t="str">
        <f aca="1">Sonstiges</f>
        <v>Insektizide</v>
      </c>
      <c r="AZ5" s="27"/>
    </row>
    <row r="6" spans="1:52" ht="17" customHeight="1">
      <c r="A6" s="6"/>
      <c r="B6" s="7"/>
      <c r="C6" s="75" t="str">
        <f aca="1">Obst</f>
        <v>Bananen</v>
      </c>
      <c r="D6" s="76"/>
      <c r="E6" s="7"/>
      <c r="F6" s="7"/>
      <c r="G6" s="75" t="str">
        <f aca="1">Gemüse</f>
        <v>Brokkoli</v>
      </c>
      <c r="H6" s="76"/>
      <c r="I6" s="7"/>
      <c r="J6" s="7"/>
      <c r="K6" s="77" t="str">
        <f aca="1">Aufschnitt</f>
        <v>Chorizo</v>
      </c>
      <c r="L6" s="76"/>
      <c r="M6" s="7"/>
      <c r="N6" s="7"/>
      <c r="O6" s="77" t="str">
        <f aca="1">Milchprodukte</f>
        <v>Eier</v>
      </c>
      <c r="P6" s="76"/>
      <c r="Q6" s="7"/>
      <c r="R6" s="7"/>
      <c r="S6" s="77" t="str">
        <f aca="1">Backwaren</f>
        <v>Burger Buns</v>
      </c>
      <c r="T6" s="76"/>
      <c r="U6" s="7"/>
      <c r="V6" s="7"/>
      <c r="W6" s="77" t="str">
        <f aca="1">Tiefkühl</f>
        <v>Blumenkohl</v>
      </c>
      <c r="X6" s="76"/>
      <c r="Y6" s="7"/>
      <c r="Z6" s="7"/>
      <c r="AA6" s="77" t="str">
        <f aca="1">Getränke</f>
        <v>Limettensaft</v>
      </c>
      <c r="AB6" s="76"/>
      <c r="AC6" s="7"/>
      <c r="AD6" s="7"/>
      <c r="AE6" s="77" t="str">
        <f aca="1">Gewürze</f>
        <v>Dill</v>
      </c>
      <c r="AF6" s="76"/>
      <c r="AG6" s="7"/>
      <c r="AH6" s="7"/>
      <c r="AI6" s="77" t="str">
        <f aca="1">Haltbares</f>
        <v>Bratöl</v>
      </c>
      <c r="AJ6" s="76"/>
      <c r="AK6" s="7"/>
      <c r="AL6" s="7"/>
      <c r="AM6" s="77" t="str">
        <f aca="1">Süßes</f>
        <v>Erdnussflips</v>
      </c>
      <c r="AN6" s="76"/>
      <c r="AO6" s="7"/>
      <c r="AP6" s="7"/>
      <c r="AQ6" s="77" t="str">
        <f aca="1">Haushalt</f>
        <v>Bioabfalltüten</v>
      </c>
      <c r="AR6" s="76"/>
      <c r="AS6" s="7"/>
      <c r="AT6" s="7"/>
      <c r="AU6" s="77" t="str">
        <f aca="1">Drogerie</f>
        <v>Deo/Antitranspirant</v>
      </c>
      <c r="AV6" s="76"/>
      <c r="AW6" s="7"/>
      <c r="AX6" s="7"/>
      <c r="AY6" s="83" t="str">
        <f aca="1">Sonstiges</f>
        <v>Kerzen</v>
      </c>
      <c r="AZ6" s="27"/>
    </row>
    <row r="7" spans="1:52" ht="17" customHeight="1">
      <c r="A7" s="6"/>
      <c r="B7" s="7"/>
      <c r="C7" s="75" t="str">
        <f aca="1">Obst</f>
        <v>Birnen</v>
      </c>
      <c r="D7" s="76"/>
      <c r="E7" s="7"/>
      <c r="F7" s="7"/>
      <c r="G7" s="75" t="str">
        <f aca="1">Gemüse</f>
        <v>Champignon</v>
      </c>
      <c r="H7" s="76"/>
      <c r="I7" s="7"/>
      <c r="J7" s="7"/>
      <c r="K7" s="77" t="str">
        <f aca="1">Aufschnitt</f>
        <v>Corned Beef</v>
      </c>
      <c r="L7" s="76"/>
      <c r="M7" s="7"/>
      <c r="N7" s="7"/>
      <c r="O7" s="77" t="str">
        <f aca="1">Milchprodukte</f>
        <v>Feta</v>
      </c>
      <c r="P7" s="76"/>
      <c r="Q7" s="7"/>
      <c r="R7" s="7"/>
      <c r="S7" s="77" t="str">
        <f aca="1">Backwaren</f>
        <v>Ciabatta</v>
      </c>
      <c r="T7" s="76"/>
      <c r="U7" s="7"/>
      <c r="V7" s="7"/>
      <c r="W7" s="77" t="str">
        <f aca="1">Tiefkühl</f>
        <v>Bohnen</v>
      </c>
      <c r="X7" s="76"/>
      <c r="Y7" s="7"/>
      <c r="Z7" s="7"/>
      <c r="AA7" s="77" t="str">
        <f aca="1">Getränke</f>
        <v>Limonade</v>
      </c>
      <c r="AB7" s="76"/>
      <c r="AC7" s="7"/>
      <c r="AD7" s="7"/>
      <c r="AE7" s="77" t="str">
        <f aca="1">Gewürze</f>
        <v>Estragon</v>
      </c>
      <c r="AF7" s="76"/>
      <c r="AG7" s="7"/>
      <c r="AH7" s="7"/>
      <c r="AI7" s="77" t="str">
        <f aca="1">Haltbares</f>
        <v>Corn Flakes</v>
      </c>
      <c r="AJ7" s="76"/>
      <c r="AK7" s="7"/>
      <c r="AL7" s="7"/>
      <c r="AM7" s="77" t="str">
        <f aca="1">Süßes</f>
        <v>Gebäck</v>
      </c>
      <c r="AN7" s="76"/>
      <c r="AO7" s="7"/>
      <c r="AP7" s="7"/>
      <c r="AQ7" s="77" t="str">
        <f aca="1">Haushalt</f>
        <v>Blauspüler</v>
      </c>
      <c r="AR7" s="76"/>
      <c r="AS7" s="7"/>
      <c r="AT7" s="7"/>
      <c r="AU7" s="77" t="str">
        <f aca="1">Drogerie</f>
        <v>Duschgel</v>
      </c>
      <c r="AV7" s="76"/>
      <c r="AW7" s="7"/>
      <c r="AX7" s="7"/>
      <c r="AY7" s="83" t="str">
        <f aca="1">Sonstiges</f>
        <v>Servietten</v>
      </c>
      <c r="AZ7" s="27"/>
    </row>
    <row r="8" spans="1:52" ht="17" customHeight="1">
      <c r="A8" s="6"/>
      <c r="B8" s="7"/>
      <c r="C8" s="75" t="str">
        <f aca="1">Obst</f>
        <v>Brombeeren</v>
      </c>
      <c r="D8" s="76"/>
      <c r="E8" s="7"/>
      <c r="F8" s="7"/>
      <c r="G8" s="75" t="str">
        <f aca="1">Gemüse</f>
        <v>Chicoree</v>
      </c>
      <c r="H8" s="76"/>
      <c r="I8" s="7"/>
      <c r="J8" s="7"/>
      <c r="K8" s="77" t="str">
        <f aca="1">Aufschnitt</f>
        <v>Entrecôte </v>
      </c>
      <c r="L8" s="76"/>
      <c r="M8" s="7"/>
      <c r="N8" s="7"/>
      <c r="O8" s="77" t="str">
        <f aca="1">Milchprodukte</f>
        <v>Frischkäse</v>
      </c>
      <c r="P8" s="76"/>
      <c r="Q8" s="7"/>
      <c r="R8" s="7"/>
      <c r="S8" s="77" t="str">
        <f aca="1">Backwaren</f>
        <v>Fladenbrot</v>
      </c>
      <c r="T8" s="76"/>
      <c r="U8" s="7"/>
      <c r="V8" s="7"/>
      <c r="W8" s="77" t="str">
        <f aca="1">Tiefkühl</f>
        <v>Broccoli</v>
      </c>
      <c r="X8" s="76"/>
      <c r="Y8" s="7"/>
      <c r="Z8" s="7"/>
      <c r="AA8" s="77" t="str">
        <f aca="1">Getränke</f>
        <v>Mixgetränke</v>
      </c>
      <c r="AB8" s="76"/>
      <c r="AC8" s="7"/>
      <c r="AD8" s="7"/>
      <c r="AE8" s="77" t="str">
        <f aca="1">Gewürze</f>
        <v>Fenchel</v>
      </c>
      <c r="AF8" s="76"/>
      <c r="AG8" s="7"/>
      <c r="AH8" s="7"/>
      <c r="AI8" s="77" t="str">
        <f aca="1">Haltbares</f>
        <v>Dosengerichte</v>
      </c>
      <c r="AJ8" s="76"/>
      <c r="AK8" s="7"/>
      <c r="AL8" s="7"/>
      <c r="AM8" s="77" t="str">
        <f aca="1">Süßes</f>
        <v>Grissini</v>
      </c>
      <c r="AN8" s="76"/>
      <c r="AO8" s="7"/>
      <c r="AP8" s="7"/>
      <c r="AQ8" s="77" t="str">
        <f aca="1">Haushalt</f>
        <v>Bodenwischer</v>
      </c>
      <c r="AR8" s="76"/>
      <c r="AS8" s="7"/>
      <c r="AT8" s="7"/>
      <c r="AU8" s="77" t="str">
        <f aca="1">Drogerie</f>
        <v>Gesichtscreme</v>
      </c>
      <c r="AV8" s="76"/>
      <c r="AW8" s="7"/>
      <c r="AX8" s="7"/>
      <c r="AY8" s="83" t="str">
        <f aca="1">Sonstiges</f>
        <v>Tierbedarf</v>
      </c>
      <c r="AZ8" s="27"/>
    </row>
    <row r="9" spans="1:52" ht="17" customHeight="1">
      <c r="A9" s="6"/>
      <c r="B9" s="7"/>
      <c r="C9" s="75" t="str">
        <f aca="1">Obst</f>
        <v>Datteln</v>
      </c>
      <c r="D9" s="76"/>
      <c r="E9" s="7"/>
      <c r="F9" s="7"/>
      <c r="G9" s="75" t="str">
        <f aca="1">Gemüse</f>
        <v>Eisbergsalat</v>
      </c>
      <c r="H9" s="76"/>
      <c r="I9" s="7"/>
      <c r="J9" s="7"/>
      <c r="K9" s="77" t="str">
        <f aca="1">Aufschnitt</f>
        <v>Fleischsalat</v>
      </c>
      <c r="L9" s="76"/>
      <c r="M9" s="7"/>
      <c r="N9" s="7"/>
      <c r="O9" s="77" t="str">
        <f aca="1">Milchprodukte</f>
        <v>Götterspeise</v>
      </c>
      <c r="P9" s="76"/>
      <c r="Q9" s="7"/>
      <c r="R9" s="7"/>
      <c r="S9" s="77" t="str">
        <f aca="1">Backwaren</f>
        <v>Hot Dog Brötchen</v>
      </c>
      <c r="T9" s="76"/>
      <c r="U9" s="7"/>
      <c r="V9" s="7"/>
      <c r="W9" s="77" t="str">
        <f aca="1">Tiefkühl</f>
        <v>Brötchen</v>
      </c>
      <c r="X9" s="76"/>
      <c r="Y9" s="7"/>
      <c r="Z9" s="7"/>
      <c r="AA9" s="77" t="str">
        <f aca="1">Getränke</f>
        <v>Säfte</v>
      </c>
      <c r="AB9" s="76"/>
      <c r="AC9" s="7"/>
      <c r="AD9" s="7"/>
      <c r="AE9" s="77" t="str">
        <f aca="1">Gewürze</f>
        <v>Gewürzmischung</v>
      </c>
      <c r="AF9" s="76"/>
      <c r="AG9" s="7"/>
      <c r="AH9" s="7"/>
      <c r="AI9" s="77" t="str">
        <f aca="1">Haltbares</f>
        <v>Dressing</v>
      </c>
      <c r="AJ9" s="76"/>
      <c r="AK9" s="7"/>
      <c r="AL9" s="7"/>
      <c r="AM9" s="77" t="str">
        <f aca="1">Süßes</f>
        <v>Gummibärchen</v>
      </c>
      <c r="AN9" s="76"/>
      <c r="AO9" s="7"/>
      <c r="AP9" s="7"/>
      <c r="AQ9" s="77" t="str">
        <f aca="1">Haushalt</f>
        <v>Entkalker</v>
      </c>
      <c r="AR9" s="76"/>
      <c r="AS9" s="7"/>
      <c r="AT9" s="7"/>
      <c r="AU9" s="77" t="str">
        <f aca="1">Drogerie</f>
        <v>Haarspülung</v>
      </c>
      <c r="AV9" s="76"/>
      <c r="AW9" s="7"/>
      <c r="AX9" s="7"/>
      <c r="AY9" s="83">
        <f aca="1">Sonstiges</f>
        <v>0</v>
      </c>
      <c r="AZ9" s="27"/>
    </row>
    <row r="10" spans="1:52" ht="17" customHeight="1">
      <c r="A10" s="6"/>
      <c r="B10" s="7"/>
      <c r="C10" s="75" t="str">
        <f aca="1">Obst</f>
        <v>Erdbeeren</v>
      </c>
      <c r="D10" s="76"/>
      <c r="E10" s="7"/>
      <c r="F10" s="7"/>
      <c r="G10" s="75" t="str">
        <f aca="1">Gemüse</f>
        <v>Erbsen</v>
      </c>
      <c r="H10" s="76"/>
      <c r="I10" s="7"/>
      <c r="J10" s="7"/>
      <c r="K10" s="77" t="str">
        <f aca="1">Aufschnitt</f>
        <v>Frikadellen</v>
      </c>
      <c r="L10" s="76"/>
      <c r="M10" s="7"/>
      <c r="N10" s="7"/>
      <c r="O10" s="77" t="str">
        <f aca="1">Milchprodukte</f>
        <v>Griespudding</v>
      </c>
      <c r="P10" s="76"/>
      <c r="Q10" s="7"/>
      <c r="R10" s="7"/>
      <c r="S10" s="77" t="str">
        <f aca="1">Backwaren</f>
        <v>Knäckebrot</v>
      </c>
      <c r="T10" s="76"/>
      <c r="U10" s="7"/>
      <c r="V10" s="7"/>
      <c r="W10" s="77" t="str">
        <f aca="1">Tiefkühl</f>
        <v>Burger Patties</v>
      </c>
      <c r="X10" s="76"/>
      <c r="Y10" s="7"/>
      <c r="Z10" s="7"/>
      <c r="AA10" s="77" t="str">
        <f aca="1">Getränke</f>
        <v>Sekt</v>
      </c>
      <c r="AB10" s="76"/>
      <c r="AC10" s="7"/>
      <c r="AD10" s="7"/>
      <c r="AE10" s="77" t="str">
        <f aca="1">Gewürze</f>
        <v>Gewürznelken</v>
      </c>
      <c r="AF10" s="76"/>
      <c r="AG10" s="7"/>
      <c r="AH10" s="7"/>
      <c r="AI10" s="77" t="str">
        <f aca="1">Haltbares</f>
        <v>Essig</v>
      </c>
      <c r="AJ10" s="76"/>
      <c r="AK10" s="7"/>
      <c r="AL10" s="7"/>
      <c r="AM10" s="77" t="str">
        <f aca="1">Süßes</f>
        <v>Käse-Dip</v>
      </c>
      <c r="AN10" s="76"/>
      <c r="AO10" s="7"/>
      <c r="AP10" s="7"/>
      <c r="AQ10" s="77" t="str">
        <f aca="1">Haushalt</f>
        <v>Färbemittel</v>
      </c>
      <c r="AR10" s="76"/>
      <c r="AS10" s="7"/>
      <c r="AT10" s="7"/>
      <c r="AU10" s="77" t="str">
        <f aca="1">Drogerie</f>
        <v>Handcreme</v>
      </c>
      <c r="AV10" s="76"/>
      <c r="AW10" s="7"/>
      <c r="AX10" s="7"/>
      <c r="AY10" s="83">
        <f aca="1">Sonstiges</f>
        <v>0</v>
      </c>
      <c r="AZ10" s="27"/>
    </row>
    <row r="11" spans="1:52" ht="17" customHeight="1">
      <c r="A11" s="6"/>
      <c r="B11" s="7"/>
      <c r="C11" s="75" t="str">
        <f aca="1">Obst</f>
        <v>Heidelbeeren</v>
      </c>
      <c r="D11" s="76"/>
      <c r="E11" s="7"/>
      <c r="F11" s="7"/>
      <c r="G11" s="75" t="str">
        <f aca="1">Gemüse</f>
        <v>Feldsalat</v>
      </c>
      <c r="H11" s="76"/>
      <c r="I11" s="7"/>
      <c r="J11" s="7"/>
      <c r="K11" s="77" t="str">
        <f aca="1">Aufschnitt</f>
        <v>Grillspieße</v>
      </c>
      <c r="L11" s="76"/>
      <c r="M11" s="7"/>
      <c r="N11" s="7"/>
      <c r="O11" s="77" t="str">
        <f aca="1">Milchprodukte</f>
        <v>Grillkäse</v>
      </c>
      <c r="P11" s="76"/>
      <c r="Q11" s="7"/>
      <c r="R11" s="7"/>
      <c r="S11" s="77" t="str">
        <f aca="1">Backwaren</f>
        <v>Mischbrot</v>
      </c>
      <c r="T11" s="76"/>
      <c r="U11" s="7"/>
      <c r="V11" s="7"/>
      <c r="W11" s="77" t="str">
        <f aca="1">Tiefkühl</f>
        <v>Döner</v>
      </c>
      <c r="X11" s="76"/>
      <c r="Y11" s="7"/>
      <c r="Z11" s="7"/>
      <c r="AA11" s="77" t="str">
        <f aca="1">Getränke</f>
        <v>Sirup</v>
      </c>
      <c r="AB11" s="76"/>
      <c r="AC11" s="7"/>
      <c r="AD11" s="7"/>
      <c r="AE11" s="77" t="str">
        <f aca="1">Gewürze</f>
        <v>Ingwer</v>
      </c>
      <c r="AF11" s="76"/>
      <c r="AG11" s="7"/>
      <c r="AH11" s="7"/>
      <c r="AI11" s="77" t="str">
        <f aca="1">Haltbares</f>
        <v>Fertiggerichte</v>
      </c>
      <c r="AJ11" s="76"/>
      <c r="AK11" s="7"/>
      <c r="AL11" s="7"/>
      <c r="AM11" s="77" t="str">
        <f aca="1">Süßes</f>
        <v>Kaugummi</v>
      </c>
      <c r="AN11" s="76"/>
      <c r="AO11" s="7"/>
      <c r="AP11" s="7"/>
      <c r="AQ11" s="77" t="str">
        <f aca="1">Haushalt</f>
        <v>Farbfangtücher</v>
      </c>
      <c r="AR11" s="76"/>
      <c r="AS11" s="7"/>
      <c r="AT11" s="7"/>
      <c r="AU11" s="77" t="str">
        <f aca="1">Drogerie</f>
        <v>Interdentalbürste</v>
      </c>
      <c r="AV11" s="76"/>
      <c r="AW11" s="7"/>
      <c r="AX11" s="7"/>
      <c r="AY11" s="83">
        <f aca="1">Sonstiges</f>
        <v>0</v>
      </c>
      <c r="AZ11" s="27"/>
    </row>
    <row r="12" spans="1:52" ht="17" customHeight="1">
      <c r="A12" s="6"/>
      <c r="B12" s="7"/>
      <c r="C12" s="75" t="str">
        <f aca="1">Obst</f>
        <v>Himbeeren</v>
      </c>
      <c r="D12" s="76"/>
      <c r="E12" s="7"/>
      <c r="F12" s="7"/>
      <c r="G12" s="75" t="str">
        <f aca="1">Gemüse</f>
        <v>Fenchel</v>
      </c>
      <c r="H12" s="76"/>
      <c r="I12" s="7"/>
      <c r="J12" s="7"/>
      <c r="K12" s="77" t="str">
        <f aca="1">Aufschnitt</f>
        <v>Hackfleisch gemischt</v>
      </c>
      <c r="L12" s="76"/>
      <c r="M12" s="7"/>
      <c r="N12" s="7"/>
      <c r="O12" s="77" t="str">
        <f aca="1">Milchprodukte</f>
        <v>Grütze</v>
      </c>
      <c r="P12" s="76"/>
      <c r="Q12" s="7"/>
      <c r="R12" s="7"/>
      <c r="S12" s="77" t="str">
        <f aca="1">Backwaren</f>
        <v>Toastbrot</v>
      </c>
      <c r="T12" s="76"/>
      <c r="U12" s="7"/>
      <c r="V12" s="7"/>
      <c r="W12" s="77" t="str">
        <f aca="1">Tiefkühl</f>
        <v>Dorade</v>
      </c>
      <c r="X12" s="76"/>
      <c r="Y12" s="7"/>
      <c r="Z12" s="7"/>
      <c r="AA12" s="77" t="str">
        <f aca="1">Getränke</f>
        <v>Spirtuosen</v>
      </c>
      <c r="AB12" s="76"/>
      <c r="AC12" s="7"/>
      <c r="AD12" s="7"/>
      <c r="AE12" s="77" t="str">
        <f aca="1">Gewürze</f>
        <v>Kardamon</v>
      </c>
      <c r="AF12" s="76"/>
      <c r="AG12" s="7"/>
      <c r="AH12" s="7"/>
      <c r="AI12" s="77" t="str">
        <f aca="1">Haltbares</f>
        <v>Fischkonserve</v>
      </c>
      <c r="AJ12" s="76"/>
      <c r="AK12" s="7"/>
      <c r="AL12" s="7"/>
      <c r="AM12" s="77" t="str">
        <f aca="1">Süßes</f>
        <v>Kekse</v>
      </c>
      <c r="AN12" s="76"/>
      <c r="AO12" s="7"/>
      <c r="AP12" s="7"/>
      <c r="AQ12" s="77" t="str">
        <f aca="1">Haushalt</f>
        <v>Fensterreiniger</v>
      </c>
      <c r="AR12" s="76"/>
      <c r="AS12" s="7"/>
      <c r="AT12" s="7"/>
      <c r="AU12" s="77" t="str">
        <f aca="1">Drogerie</f>
        <v>Kosmetiktücher</v>
      </c>
      <c r="AV12" s="76"/>
      <c r="AW12" s="7"/>
      <c r="AX12" s="7"/>
      <c r="AY12" s="83">
        <f aca="1">Sonstiges</f>
        <v>0</v>
      </c>
      <c r="AZ12" s="27"/>
    </row>
    <row r="13" spans="1:52" ht="17" customHeight="1">
      <c r="A13" s="6"/>
      <c r="B13" s="7"/>
      <c r="C13" s="75" t="str">
        <f aca="1">Obst</f>
        <v>Johannisbeeren</v>
      </c>
      <c r="D13" s="76"/>
      <c r="E13" s="7"/>
      <c r="F13" s="7"/>
      <c r="G13" s="75" t="str">
        <f aca="1">Gemüse</f>
        <v>Gurke</v>
      </c>
      <c r="H13" s="76"/>
      <c r="I13" s="7"/>
      <c r="J13" s="7"/>
      <c r="K13" s="77" t="str">
        <f aca="1">Aufschnitt</f>
        <v>Hackfleisch Rind</v>
      </c>
      <c r="L13" s="76"/>
      <c r="M13" s="7"/>
      <c r="N13" s="7"/>
      <c r="O13" s="77" t="str">
        <f aca="1">Milchprodukte</f>
        <v>Hartkäse</v>
      </c>
      <c r="P13" s="76"/>
      <c r="Q13" s="7"/>
      <c r="R13" s="7"/>
      <c r="S13" s="77" t="str">
        <f aca="1">Backwaren</f>
        <v>Vollkornbrot</v>
      </c>
      <c r="T13" s="76"/>
      <c r="U13" s="7"/>
      <c r="V13" s="7"/>
      <c r="W13" s="77" t="str">
        <f aca="1">Tiefkühl</f>
        <v>Eis</v>
      </c>
      <c r="X13" s="76"/>
      <c r="Y13" s="7"/>
      <c r="Z13" s="7"/>
      <c r="AA13" s="77" t="str">
        <f aca="1">Getränke</f>
        <v>Tonic</v>
      </c>
      <c r="AB13" s="76"/>
      <c r="AC13" s="7"/>
      <c r="AD13" s="7"/>
      <c r="AE13" s="77" t="str">
        <f aca="1">Gewürze</f>
        <v>Knoblauch</v>
      </c>
      <c r="AF13" s="76"/>
      <c r="AG13" s="7"/>
      <c r="AH13" s="7"/>
      <c r="AI13" s="77" t="str">
        <f aca="1">Haltbares</f>
        <v>Fleischkonserve</v>
      </c>
      <c r="AJ13" s="76"/>
      <c r="AK13" s="7"/>
      <c r="AL13" s="7"/>
      <c r="AM13" s="77" t="str">
        <f aca="1">Süßes</f>
        <v>Lakritze</v>
      </c>
      <c r="AN13" s="76"/>
      <c r="AO13" s="7"/>
      <c r="AP13" s="7"/>
      <c r="AQ13" s="77" t="str">
        <f aca="1">Haushalt</f>
        <v>Fleckenentferner</v>
      </c>
      <c r="AR13" s="76"/>
      <c r="AS13" s="7"/>
      <c r="AT13" s="7"/>
      <c r="AU13" s="77" t="str">
        <f aca="1">Drogerie</f>
        <v>Make-up</v>
      </c>
      <c r="AV13" s="76"/>
      <c r="AW13" s="7"/>
      <c r="AX13" s="7"/>
      <c r="AY13" s="83">
        <f aca="1">Sonstiges</f>
        <v>0</v>
      </c>
      <c r="AZ13" s="27"/>
    </row>
    <row r="14" spans="1:52" ht="17" customHeight="1">
      <c r="A14" s="6"/>
      <c r="B14" s="7"/>
      <c r="C14" s="75" t="str">
        <f aca="1">Obst</f>
        <v>Kirschen</v>
      </c>
      <c r="D14" s="76"/>
      <c r="E14" s="7"/>
      <c r="F14" s="7"/>
      <c r="G14" s="75" t="str">
        <f aca="1">Gemüse</f>
        <v>Ingwer</v>
      </c>
      <c r="H14" s="76"/>
      <c r="I14" s="7"/>
      <c r="J14" s="7"/>
      <c r="K14" s="77" t="str">
        <f aca="1">Aufschnitt</f>
        <v>Hackfleisch Schwein</v>
      </c>
      <c r="L14" s="76"/>
      <c r="M14" s="7"/>
      <c r="N14" s="7"/>
      <c r="O14" s="77" t="str">
        <f aca="1">Milchprodukte</f>
        <v>Harzer Käse</v>
      </c>
      <c r="P14" s="76"/>
      <c r="Q14" s="7"/>
      <c r="R14" s="7"/>
      <c r="S14" s="77" t="str">
        <f aca="1">Backwaren</f>
        <v>Zwieback</v>
      </c>
      <c r="T14" s="76"/>
      <c r="U14" s="7"/>
      <c r="V14" s="7"/>
      <c r="W14" s="77" t="str">
        <f aca="1">Tiefkühl</f>
        <v>Ente</v>
      </c>
      <c r="X14" s="76"/>
      <c r="Y14" s="7"/>
      <c r="Z14" s="7"/>
      <c r="AA14" s="77" t="str">
        <f aca="1">Getränke</f>
        <v>Wasser</v>
      </c>
      <c r="AB14" s="76"/>
      <c r="AC14" s="7"/>
      <c r="AD14" s="7"/>
      <c r="AE14" s="77" t="str">
        <f aca="1">Gewürze</f>
        <v>Koriander</v>
      </c>
      <c r="AF14" s="76"/>
      <c r="AG14" s="7"/>
      <c r="AH14" s="7"/>
      <c r="AI14" s="77" t="str">
        <f aca="1">Haltbares</f>
        <v>Fond</v>
      </c>
      <c r="AJ14" s="76"/>
      <c r="AK14" s="7"/>
      <c r="AL14" s="7"/>
      <c r="AM14" s="77" t="str">
        <f aca="1">Süßes</f>
        <v>Mandeln</v>
      </c>
      <c r="AN14" s="76"/>
      <c r="AO14" s="7"/>
      <c r="AP14" s="7"/>
      <c r="AQ14" s="77" t="str">
        <f aca="1">Haushalt</f>
        <v>Frischhaltefolie</v>
      </c>
      <c r="AR14" s="76"/>
      <c r="AS14" s="7"/>
      <c r="AT14" s="7"/>
      <c r="AU14" s="77" t="str">
        <f aca="1">Drogerie</f>
        <v>Mückenschutz</v>
      </c>
      <c r="AV14" s="76"/>
      <c r="AW14" s="7"/>
      <c r="AX14" s="7"/>
      <c r="AY14" s="83">
        <f aca="1">Sonstiges</f>
        <v>0</v>
      </c>
      <c r="AZ14" s="27"/>
    </row>
    <row r="15" spans="1:52" ht="17" customHeight="1">
      <c r="A15" s="6"/>
      <c r="B15" s="7"/>
      <c r="C15" s="75" t="str">
        <f aca="1">Obst</f>
        <v>Kiwi</v>
      </c>
      <c r="D15" s="76"/>
      <c r="E15" s="7"/>
      <c r="F15" s="7"/>
      <c r="G15" s="75" t="str">
        <f aca="1">Gemüse</f>
        <v>Kartoffeln</v>
      </c>
      <c r="H15" s="76"/>
      <c r="I15" s="7"/>
      <c r="J15" s="7"/>
      <c r="K15" s="77" t="str">
        <f aca="1">Aufschnitt</f>
        <v>Hähnchenbrust</v>
      </c>
      <c r="L15" s="76"/>
      <c r="M15" s="7"/>
      <c r="N15" s="7"/>
      <c r="O15" s="77" t="str">
        <f aca="1">Milchprodukte</f>
        <v>Joghurt</v>
      </c>
      <c r="P15" s="76"/>
      <c r="Q15" s="7"/>
      <c r="R15" s="7"/>
      <c r="S15" s="77">
        <f aca="1">Backwaren</f>
        <v>0</v>
      </c>
      <c r="T15" s="76"/>
      <c r="U15" s="7"/>
      <c r="V15" s="7"/>
      <c r="W15" s="77" t="str">
        <f aca="1">Tiefkühl</f>
        <v>Erbsen</v>
      </c>
      <c r="X15" s="76"/>
      <c r="Y15" s="7"/>
      <c r="Z15" s="7"/>
      <c r="AA15" s="77" t="str">
        <f aca="1">Getränke</f>
        <v>Wein</v>
      </c>
      <c r="AB15" s="76"/>
      <c r="AC15" s="7"/>
      <c r="AD15" s="7"/>
      <c r="AE15" s="77" t="str">
        <f aca="1">Gewürze</f>
        <v>Kräutermischung</v>
      </c>
      <c r="AF15" s="76"/>
      <c r="AG15" s="7"/>
      <c r="AH15" s="7"/>
      <c r="AI15" s="77" t="str">
        <f aca="1">Haltbares</f>
        <v>Früchtetee</v>
      </c>
      <c r="AJ15" s="76"/>
      <c r="AK15" s="7"/>
      <c r="AL15" s="7"/>
      <c r="AM15" s="77" t="str">
        <f aca="1">Süßes</f>
        <v>Nacho</v>
      </c>
      <c r="AN15" s="76"/>
      <c r="AO15" s="7"/>
      <c r="AP15" s="7"/>
      <c r="AQ15" s="77" t="str">
        <f aca="1">Haushalt</f>
        <v>Fusselroller</v>
      </c>
      <c r="AR15" s="76"/>
      <c r="AS15" s="7"/>
      <c r="AT15" s="7"/>
      <c r="AU15" s="77" t="str">
        <f aca="1">Drogerie</f>
        <v>Mundspülung</v>
      </c>
      <c r="AV15" s="76"/>
      <c r="AW15" s="7"/>
      <c r="AX15" s="7"/>
      <c r="AY15" s="83">
        <f aca="1">Sonstiges</f>
        <v>0</v>
      </c>
      <c r="AZ15" s="27"/>
    </row>
    <row r="16" spans="1:52" ht="17" customHeight="1">
      <c r="A16" s="6"/>
      <c r="B16" s="7"/>
      <c r="C16" s="75" t="str">
        <f aca="1">Obst</f>
        <v>Limetten</v>
      </c>
      <c r="D16" s="76"/>
      <c r="E16" s="7"/>
      <c r="F16" s="7"/>
      <c r="G16" s="75" t="str">
        <f aca="1">Gemüse</f>
        <v>Knoblauch</v>
      </c>
      <c r="H16" s="76"/>
      <c r="I16" s="7"/>
      <c r="J16" s="7"/>
      <c r="K16" s="77" t="str">
        <f aca="1">Aufschnitt</f>
        <v>Hähnchenfilet</v>
      </c>
      <c r="L16" s="76"/>
      <c r="M16" s="7"/>
      <c r="N16" s="7"/>
      <c r="O16" s="77" t="str">
        <f aca="1">Milchprodukte</f>
        <v>Kaffeesahne</v>
      </c>
      <c r="P16" s="76"/>
      <c r="Q16" s="7"/>
      <c r="R16" s="7"/>
      <c r="S16" s="77">
        <f aca="1">Backwaren</f>
        <v>0</v>
      </c>
      <c r="T16" s="76"/>
      <c r="U16" s="7"/>
      <c r="V16" s="7"/>
      <c r="W16" s="77" t="str">
        <f aca="1">Tiefkühl</f>
        <v>Erdbeeren</v>
      </c>
      <c r="X16" s="76"/>
      <c r="Y16" s="7"/>
      <c r="Z16" s="7"/>
      <c r="AA16" s="77" t="str">
        <f aca="1">Getränke</f>
        <v>Zitronensaft</v>
      </c>
      <c r="AB16" s="76"/>
      <c r="AC16" s="7"/>
      <c r="AD16" s="7"/>
      <c r="AE16" s="77" t="str">
        <f aca="1">Gewürze</f>
        <v>Kreuzkümmel</v>
      </c>
      <c r="AF16" s="76"/>
      <c r="AG16" s="7"/>
      <c r="AH16" s="7"/>
      <c r="AI16" s="77" t="str">
        <f aca="1">Haltbares</f>
        <v>Gemüsekonserve</v>
      </c>
      <c r="AJ16" s="76"/>
      <c r="AK16" s="7"/>
      <c r="AL16" s="7"/>
      <c r="AM16" s="77" t="str">
        <f aca="1">Süßes</f>
        <v>Nougat</v>
      </c>
      <c r="AN16" s="76"/>
      <c r="AO16" s="7"/>
      <c r="AP16" s="7"/>
      <c r="AQ16" s="77" t="str">
        <f aca="1">Haushalt</f>
        <v>Gefrierbeutel</v>
      </c>
      <c r="AR16" s="76"/>
      <c r="AS16" s="7"/>
      <c r="AT16" s="7"/>
      <c r="AU16" s="77" t="str">
        <f aca="1">Drogerie</f>
        <v>Nagellack</v>
      </c>
      <c r="AV16" s="76"/>
      <c r="AW16" s="7"/>
      <c r="AX16" s="7"/>
      <c r="AY16" s="83">
        <f aca="1">Sonstiges</f>
        <v>0</v>
      </c>
      <c r="AZ16" s="27"/>
    </row>
    <row r="17" spans="1:52" ht="17" customHeight="1">
      <c r="A17" s="6"/>
      <c r="B17" s="7"/>
      <c r="C17" s="75" t="str">
        <f aca="1">Obst</f>
        <v>Mandarine</v>
      </c>
      <c r="D17" s="76"/>
      <c r="E17" s="7"/>
      <c r="F17" s="7"/>
      <c r="G17" s="75" t="str">
        <f aca="1">Gemüse</f>
        <v>Kohlrabi</v>
      </c>
      <c r="H17" s="76"/>
      <c r="I17" s="7"/>
      <c r="J17" s="7"/>
      <c r="K17" s="77" t="str">
        <f aca="1">Aufschnitt</f>
        <v>Hähnchenkeule</v>
      </c>
      <c r="L17" s="76"/>
      <c r="M17" s="7"/>
      <c r="N17" s="7"/>
      <c r="O17" s="77" t="str">
        <f aca="1">Milchprodukte</f>
        <v>Käsewürfel</v>
      </c>
      <c r="P17" s="76"/>
      <c r="Q17" s="7"/>
      <c r="R17" s="7"/>
      <c r="S17" s="77">
        <f aca="1">Backwaren</f>
        <v>0</v>
      </c>
      <c r="T17" s="76"/>
      <c r="U17" s="7"/>
      <c r="V17" s="7"/>
      <c r="W17" s="77" t="str">
        <f aca="1">Tiefkühl</f>
        <v>Fertiggerichte</v>
      </c>
      <c r="X17" s="76"/>
      <c r="Y17" s="7"/>
      <c r="Z17" s="7"/>
      <c r="AA17" s="77">
        <f aca="1">Getränke</f>
        <v>0</v>
      </c>
      <c r="AB17" s="76"/>
      <c r="AC17" s="7"/>
      <c r="AD17" s="7"/>
      <c r="AE17" s="77" t="str">
        <f aca="1">Gewürze</f>
        <v>Kümmel</v>
      </c>
      <c r="AF17" s="76"/>
      <c r="AG17" s="7"/>
      <c r="AH17" s="7"/>
      <c r="AI17" s="77" t="str">
        <f aca="1">Haltbares</f>
        <v>Grüner Tee</v>
      </c>
      <c r="AJ17" s="76"/>
      <c r="AK17" s="7"/>
      <c r="AL17" s="7"/>
      <c r="AM17" s="77" t="str">
        <f aca="1">Süßes</f>
        <v>Nüsse</v>
      </c>
      <c r="AN17" s="76"/>
      <c r="AO17" s="7"/>
      <c r="AP17" s="7"/>
      <c r="AQ17" s="77" t="str">
        <f aca="1">Haushalt</f>
        <v>Herdreiniger</v>
      </c>
      <c r="AR17" s="76"/>
      <c r="AS17" s="7"/>
      <c r="AT17" s="7"/>
      <c r="AU17" s="77" t="str">
        <f aca="1">Drogerie</f>
        <v>Nagellackentferner</v>
      </c>
      <c r="AV17" s="76"/>
      <c r="AW17" s="7"/>
      <c r="AX17" s="7"/>
      <c r="AY17" s="83">
        <f aca="1">Sonstiges</f>
        <v>0</v>
      </c>
      <c r="AZ17" s="27"/>
    </row>
    <row r="18" spans="1:52" ht="17" customHeight="1">
      <c r="A18" s="6"/>
      <c r="B18" s="7"/>
      <c r="C18" s="75" t="str">
        <f aca="1">Obst</f>
        <v>Mango</v>
      </c>
      <c r="D18" s="76"/>
      <c r="E18" s="7"/>
      <c r="F18" s="7"/>
      <c r="G18" s="75" t="str">
        <f aca="1">Gemüse</f>
        <v>Kresse</v>
      </c>
      <c r="H18" s="76"/>
      <c r="I18" s="7"/>
      <c r="J18" s="7"/>
      <c r="K18" s="77" t="str">
        <f aca="1">Aufschnitt</f>
        <v>Kalb</v>
      </c>
      <c r="L18" s="76"/>
      <c r="M18" s="7"/>
      <c r="N18" s="7"/>
      <c r="O18" s="77" t="str">
        <f aca="1">Milchprodukte</f>
        <v>Kräuterquark</v>
      </c>
      <c r="P18" s="76"/>
      <c r="Q18" s="7"/>
      <c r="R18" s="7"/>
      <c r="S18" s="77">
        <f aca="1">Backwaren</f>
        <v>0</v>
      </c>
      <c r="T18" s="76"/>
      <c r="U18" s="7"/>
      <c r="V18" s="7"/>
      <c r="W18" s="77" t="str">
        <f aca="1">Tiefkühl</f>
        <v>Fischstäbchen</v>
      </c>
      <c r="X18" s="76"/>
      <c r="Y18" s="7"/>
      <c r="Z18" s="7"/>
      <c r="AA18" s="77">
        <f aca="1">Getränke</f>
        <v>0</v>
      </c>
      <c r="AB18" s="76"/>
      <c r="AC18" s="7"/>
      <c r="AD18" s="7"/>
      <c r="AE18" s="77" t="str">
        <f aca="1">Gewürze</f>
        <v>Lorbeerblätter </v>
      </c>
      <c r="AF18" s="76"/>
      <c r="AG18" s="7"/>
      <c r="AH18" s="7"/>
      <c r="AI18" s="77" t="str">
        <f aca="1">Haltbares</f>
        <v>Honig</v>
      </c>
      <c r="AJ18" s="76"/>
      <c r="AK18" s="7"/>
      <c r="AL18" s="7"/>
      <c r="AM18" s="77" t="str">
        <f aca="1">Süßes</f>
        <v>Paprika-Dip</v>
      </c>
      <c r="AN18" s="76"/>
      <c r="AO18" s="7"/>
      <c r="AP18" s="7"/>
      <c r="AQ18" s="77" t="str">
        <f aca="1">Haushalt</f>
        <v>Kaffeefilter</v>
      </c>
      <c r="AR18" s="76"/>
      <c r="AS18" s="7"/>
      <c r="AT18" s="7"/>
      <c r="AU18" s="77" t="str">
        <f aca="1">Drogerie</f>
        <v>Parfüm</v>
      </c>
      <c r="AV18" s="76"/>
      <c r="AW18" s="7"/>
      <c r="AX18" s="7"/>
      <c r="AY18" s="83">
        <f aca="1">Sonstiges</f>
        <v>0</v>
      </c>
      <c r="AZ18" s="27"/>
    </row>
    <row r="19" spans="1:52" ht="17" customHeight="1">
      <c r="A19" s="6"/>
      <c r="B19" s="7"/>
      <c r="C19" s="75" t="str">
        <f aca="1">Obst</f>
        <v>Melone</v>
      </c>
      <c r="D19" s="76"/>
      <c r="E19" s="7"/>
      <c r="F19" s="7"/>
      <c r="G19" s="75" t="str">
        <f aca="1">Gemüse</f>
        <v>Kürbis</v>
      </c>
      <c r="H19" s="76"/>
      <c r="I19" s="7"/>
      <c r="J19" s="7"/>
      <c r="K19" s="77" t="str">
        <f aca="1">Aufschnitt</f>
        <v>Kassler</v>
      </c>
      <c r="L19" s="76"/>
      <c r="M19" s="7"/>
      <c r="N19" s="7"/>
      <c r="O19" s="77" t="str">
        <f aca="1">Milchprodukte</f>
        <v>Margarine</v>
      </c>
      <c r="P19" s="76"/>
      <c r="Q19" s="7"/>
      <c r="R19" s="7"/>
      <c r="S19" s="77">
        <f aca="1">Backwaren</f>
        <v>0</v>
      </c>
      <c r="T19" s="76"/>
      <c r="U19" s="7"/>
      <c r="V19" s="7"/>
      <c r="W19" s="77" t="str">
        <f aca="1">Tiefkühl</f>
        <v>Forelle</v>
      </c>
      <c r="X19" s="76"/>
      <c r="Y19" s="7"/>
      <c r="Z19" s="7"/>
      <c r="AA19" s="77">
        <f aca="1">Getränke</f>
        <v>0</v>
      </c>
      <c r="AB19" s="76"/>
      <c r="AC19" s="7"/>
      <c r="AD19" s="7"/>
      <c r="AE19" s="77" t="str">
        <f aca="1">Gewürze</f>
        <v>Majoran</v>
      </c>
      <c r="AF19" s="76"/>
      <c r="AG19" s="7"/>
      <c r="AH19" s="7"/>
      <c r="AI19" s="77" t="str">
        <f aca="1">Haltbares</f>
        <v>Kaffee</v>
      </c>
      <c r="AJ19" s="76"/>
      <c r="AK19" s="7"/>
      <c r="AL19" s="7"/>
      <c r="AM19" s="77" t="str">
        <f aca="1">Süßes</f>
        <v>Pistazien</v>
      </c>
      <c r="AN19" s="76"/>
      <c r="AO19" s="7"/>
      <c r="AP19" s="7"/>
      <c r="AQ19" s="77" t="str">
        <f aca="1">Haushalt</f>
        <v>Klarspüler</v>
      </c>
      <c r="AR19" s="76"/>
      <c r="AS19" s="7"/>
      <c r="AT19" s="7"/>
      <c r="AU19" s="77" t="str">
        <f aca="1">Drogerie</f>
        <v>Rasierklingen</v>
      </c>
      <c r="AV19" s="76"/>
      <c r="AW19" s="7"/>
      <c r="AX19" s="7"/>
      <c r="AY19" s="83">
        <f aca="1">Sonstiges</f>
        <v>0</v>
      </c>
      <c r="AZ19" s="27"/>
    </row>
    <row r="20" spans="1:52" ht="17" customHeight="1">
      <c r="A20" s="6"/>
      <c r="B20" s="7"/>
      <c r="C20" s="75" t="str">
        <f aca="1">Obst</f>
        <v>Nektarinen</v>
      </c>
      <c r="D20" s="76"/>
      <c r="E20" s="7"/>
      <c r="F20" s="7"/>
      <c r="G20" s="75" t="str">
        <f aca="1">Gemüse</f>
        <v>Lauch</v>
      </c>
      <c r="H20" s="76"/>
      <c r="I20" s="7"/>
      <c r="J20" s="7"/>
      <c r="K20" s="77" t="str">
        <f aca="1">Aufschnitt</f>
        <v>Knackwurst</v>
      </c>
      <c r="L20" s="76"/>
      <c r="M20" s="7"/>
      <c r="N20" s="7"/>
      <c r="O20" s="77" t="str">
        <f aca="1">Milchprodukte</f>
        <v>Milch</v>
      </c>
      <c r="P20" s="76"/>
      <c r="Q20" s="7"/>
      <c r="R20" s="7"/>
      <c r="S20" s="77">
        <f aca="1">Backwaren</f>
        <v>0</v>
      </c>
      <c r="T20" s="76"/>
      <c r="U20" s="7"/>
      <c r="V20" s="7"/>
      <c r="W20" s="77" t="str">
        <f aca="1">Tiefkühl</f>
        <v>Garnelen</v>
      </c>
      <c r="X20" s="76"/>
      <c r="Y20" s="7"/>
      <c r="Z20" s="7"/>
      <c r="AA20" s="77">
        <f aca="1">Getränke</f>
        <v>0</v>
      </c>
      <c r="AB20" s="76"/>
      <c r="AC20" s="7"/>
      <c r="AD20" s="7"/>
      <c r="AE20" s="77" t="str">
        <f aca="1">Gewürze</f>
        <v>Minze</v>
      </c>
      <c r="AF20" s="76"/>
      <c r="AG20" s="7"/>
      <c r="AH20" s="7"/>
      <c r="AI20" s="77" t="str">
        <f aca="1">Haltbares</f>
        <v>Kakao</v>
      </c>
      <c r="AJ20" s="76"/>
      <c r="AK20" s="7"/>
      <c r="AL20" s="7"/>
      <c r="AM20" s="77" t="str">
        <f aca="1">Süßes</f>
        <v>Popcorn</v>
      </c>
      <c r="AN20" s="76"/>
      <c r="AO20" s="7"/>
      <c r="AP20" s="7"/>
      <c r="AQ20" s="77" t="str">
        <f aca="1">Haushalt</f>
        <v>Klorix</v>
      </c>
      <c r="AR20" s="76"/>
      <c r="AS20" s="7"/>
      <c r="AT20" s="7"/>
      <c r="AU20" s="77" t="str">
        <f aca="1">Drogerie</f>
        <v>Rasierschaum</v>
      </c>
      <c r="AV20" s="76"/>
      <c r="AW20" s="7"/>
      <c r="AX20" s="7"/>
      <c r="AY20" s="83">
        <f aca="1">Sonstiges</f>
        <v>0</v>
      </c>
      <c r="AZ20" s="27"/>
    </row>
    <row r="21" spans="1:52" ht="17" customHeight="1">
      <c r="A21" s="6"/>
      <c r="B21" s="7"/>
      <c r="C21" s="75" t="str">
        <f aca="1">Obst</f>
        <v>Orangen</v>
      </c>
      <c r="D21" s="76"/>
      <c r="E21" s="7"/>
      <c r="F21" s="7"/>
      <c r="G21" s="75" t="str">
        <f aca="1">Gemüse</f>
        <v>Mais</v>
      </c>
      <c r="H21" s="76"/>
      <c r="I21" s="7"/>
      <c r="J21" s="7"/>
      <c r="K21" s="77" t="str">
        <f aca="1">Aufschnitt</f>
        <v>Kochschinken</v>
      </c>
      <c r="L21" s="76"/>
      <c r="M21" s="7"/>
      <c r="N21" s="7"/>
      <c r="O21" s="77" t="str">
        <f aca="1">Milchprodukte</f>
        <v>Milchreis</v>
      </c>
      <c r="P21" s="76"/>
      <c r="Q21" s="7"/>
      <c r="R21" s="7"/>
      <c r="S21" s="77">
        <f aca="1">Backwaren</f>
        <v>0</v>
      </c>
      <c r="T21" s="76"/>
      <c r="U21" s="7"/>
      <c r="V21" s="7"/>
      <c r="W21" s="77" t="str">
        <f aca="1">Tiefkühl</f>
        <v>Heidelbeeren</v>
      </c>
      <c r="X21" s="76"/>
      <c r="Y21" s="7"/>
      <c r="Z21" s="7"/>
      <c r="AA21" s="77">
        <f aca="1">Getränke</f>
        <v>0</v>
      </c>
      <c r="AB21" s="76"/>
      <c r="AC21" s="7"/>
      <c r="AD21" s="7"/>
      <c r="AE21" s="77" t="str">
        <f aca="1">Gewürze</f>
        <v>Muskat</v>
      </c>
      <c r="AF21" s="76"/>
      <c r="AG21" s="7"/>
      <c r="AH21" s="7"/>
      <c r="AI21" s="77" t="str">
        <f aca="1">Haltbares</f>
        <v>Ketchup</v>
      </c>
      <c r="AJ21" s="76"/>
      <c r="AK21" s="7"/>
      <c r="AL21" s="7"/>
      <c r="AM21" s="77" t="str">
        <f aca="1">Süßes</f>
        <v>Pralinen</v>
      </c>
      <c r="AN21" s="76"/>
      <c r="AO21" s="7"/>
      <c r="AP21" s="7"/>
      <c r="AQ21" s="77" t="str">
        <f aca="1">Haushalt</f>
        <v>Küchenrolle</v>
      </c>
      <c r="AR21" s="76"/>
      <c r="AS21" s="7"/>
      <c r="AT21" s="7"/>
      <c r="AU21" s="77" t="str">
        <f aca="1">Drogerie</f>
        <v>Seife</v>
      </c>
      <c r="AV21" s="76"/>
      <c r="AW21" s="7"/>
      <c r="AX21" s="7"/>
      <c r="AY21" s="83">
        <f aca="1">Sonstiges</f>
        <v>0</v>
      </c>
      <c r="AZ21" s="27"/>
    </row>
    <row r="22" spans="1:52" ht="17" customHeight="1">
      <c r="A22" s="6"/>
      <c r="B22" s="7"/>
      <c r="C22" s="75" t="str">
        <f aca="1">Obst</f>
        <v>Papaya</v>
      </c>
      <c r="D22" s="76"/>
      <c r="E22" s="7"/>
      <c r="F22" s="7"/>
      <c r="G22" s="75" t="str">
        <f aca="1">Gemüse</f>
        <v>Möhren</v>
      </c>
      <c r="H22" s="76"/>
      <c r="I22" s="7"/>
      <c r="J22" s="7"/>
      <c r="K22" s="77" t="str">
        <f aca="1">Aufschnitt</f>
        <v>Krakauer</v>
      </c>
      <c r="L22" s="76"/>
      <c r="M22" s="7"/>
      <c r="N22" s="7"/>
      <c r="O22" s="77" t="str">
        <f aca="1">Milchprodukte</f>
        <v>Mozzarella</v>
      </c>
      <c r="P22" s="76"/>
      <c r="Q22" s="7"/>
      <c r="R22" s="7"/>
      <c r="S22" s="77">
        <f aca="1">Backwaren</f>
        <v>0</v>
      </c>
      <c r="T22" s="76"/>
      <c r="U22" s="7"/>
      <c r="V22" s="7"/>
      <c r="W22" s="77" t="str">
        <f aca="1">Tiefkühl</f>
        <v>Himbeeren</v>
      </c>
      <c r="X22" s="76"/>
      <c r="Y22" s="7"/>
      <c r="Z22" s="7"/>
      <c r="AA22" s="77">
        <f aca="1">Getränke</f>
        <v>0</v>
      </c>
      <c r="AB22" s="76"/>
      <c r="AC22" s="7"/>
      <c r="AD22" s="7"/>
      <c r="AE22" s="77" t="str">
        <f aca="1">Gewürze</f>
        <v>Oregano</v>
      </c>
      <c r="AF22" s="76"/>
      <c r="AG22" s="7"/>
      <c r="AH22" s="7"/>
      <c r="AI22" s="77" t="str">
        <f aca="1">Haltbares</f>
        <v>Linsen</v>
      </c>
      <c r="AJ22" s="76"/>
      <c r="AK22" s="7"/>
      <c r="AL22" s="7"/>
      <c r="AM22" s="77" t="str">
        <f aca="1">Süßes</f>
        <v>Salzstangen</v>
      </c>
      <c r="AN22" s="76"/>
      <c r="AO22" s="7"/>
      <c r="AP22" s="7"/>
      <c r="AQ22" s="77" t="str">
        <f aca="1">Haushalt</f>
        <v>Möbelpflege</v>
      </c>
      <c r="AR22" s="76"/>
      <c r="AS22" s="7"/>
      <c r="AT22" s="7"/>
      <c r="AU22" s="77" t="str">
        <f aca="1">Drogerie</f>
        <v>Shampoo</v>
      </c>
      <c r="AV22" s="76"/>
      <c r="AW22" s="7"/>
      <c r="AX22" s="7"/>
      <c r="AY22" s="83">
        <f aca="1">Sonstiges</f>
        <v>0</v>
      </c>
      <c r="AZ22" s="27"/>
    </row>
    <row r="23" spans="1:52" ht="17" customHeight="1">
      <c r="A23" s="6"/>
      <c r="B23" s="7"/>
      <c r="C23" s="75" t="str">
        <f aca="1">Obst</f>
        <v>Passionsfrucht</v>
      </c>
      <c r="D23" s="76"/>
      <c r="E23" s="7"/>
      <c r="F23" s="7"/>
      <c r="G23" s="75" t="str">
        <f aca="1">Gemüse</f>
        <v>Oliven</v>
      </c>
      <c r="H23" s="76"/>
      <c r="I23" s="7"/>
      <c r="J23" s="7"/>
      <c r="K23" s="77" t="str">
        <f aca="1">Aufschnitt</f>
        <v>Lamm</v>
      </c>
      <c r="L23" s="76"/>
      <c r="M23" s="7"/>
      <c r="N23" s="7"/>
      <c r="O23" s="77" t="str">
        <f aca="1">Milchprodukte</f>
        <v>Ofenkäse</v>
      </c>
      <c r="P23" s="76"/>
      <c r="Q23" s="7"/>
      <c r="R23" s="7"/>
      <c r="S23" s="77">
        <f aca="1">Backwaren</f>
        <v>0</v>
      </c>
      <c r="T23" s="76"/>
      <c r="U23" s="7"/>
      <c r="V23" s="7"/>
      <c r="W23" s="77" t="str">
        <f aca="1">Tiefkühl</f>
        <v>Huhn</v>
      </c>
      <c r="X23" s="76"/>
      <c r="Y23" s="7"/>
      <c r="Z23" s="7"/>
      <c r="AA23" s="77">
        <f aca="1">Getränke</f>
        <v>0</v>
      </c>
      <c r="AB23" s="76"/>
      <c r="AC23" s="7"/>
      <c r="AD23" s="7"/>
      <c r="AE23" s="77" t="str">
        <f aca="1">Gewürze</f>
        <v>Paprika</v>
      </c>
      <c r="AF23" s="76"/>
      <c r="AG23" s="7"/>
      <c r="AH23" s="7"/>
      <c r="AI23" s="77" t="str">
        <f aca="1">Haltbares</f>
        <v>Marmelade</v>
      </c>
      <c r="AJ23" s="76"/>
      <c r="AK23" s="7"/>
      <c r="AL23" s="7"/>
      <c r="AM23" s="77" t="str">
        <f aca="1">Süßes</f>
        <v>Schokolade</v>
      </c>
      <c r="AN23" s="76"/>
      <c r="AO23" s="7"/>
      <c r="AP23" s="7"/>
      <c r="AQ23" s="77" t="str">
        <f aca="1">Haushalt</f>
        <v>Möbelpflege</v>
      </c>
      <c r="AR23" s="76"/>
      <c r="AS23" s="7"/>
      <c r="AT23" s="7"/>
      <c r="AU23" s="77" t="str">
        <f aca="1">Drogerie</f>
        <v>Sonnenschutz</v>
      </c>
      <c r="AV23" s="76"/>
      <c r="AW23" s="7"/>
      <c r="AX23" s="7"/>
      <c r="AY23" s="83">
        <f aca="1">Sonstiges</f>
        <v>0</v>
      </c>
      <c r="AZ23" s="27"/>
    </row>
    <row r="24" spans="1:52" ht="17" customHeight="1">
      <c r="A24" s="6"/>
      <c r="B24" s="7"/>
      <c r="C24" s="75" t="str">
        <f aca="1">Obst</f>
        <v>Pfirsiche</v>
      </c>
      <c r="D24" s="76"/>
      <c r="E24" s="7"/>
      <c r="F24" s="7"/>
      <c r="G24" s="75" t="str">
        <f aca="1">Gemüse</f>
        <v>Pampelmuse</v>
      </c>
      <c r="H24" s="76"/>
      <c r="I24" s="7"/>
      <c r="J24" s="7"/>
      <c r="K24" s="77" t="str">
        <f aca="1">Aufschnitt</f>
        <v>Leberkäse</v>
      </c>
      <c r="L24" s="76"/>
      <c r="M24" s="7"/>
      <c r="N24" s="7"/>
      <c r="O24" s="77" t="str">
        <f aca="1">Milchprodukte</f>
        <v>Parmesan</v>
      </c>
      <c r="P24" s="76"/>
      <c r="Q24" s="7"/>
      <c r="R24" s="7"/>
      <c r="S24" s="77">
        <f aca="1">Backwaren</f>
        <v>0</v>
      </c>
      <c r="T24" s="76"/>
      <c r="U24" s="7"/>
      <c r="V24" s="7"/>
      <c r="W24" s="77" t="str">
        <f aca="1">Tiefkühl</f>
        <v>Kabeljau</v>
      </c>
      <c r="X24" s="76"/>
      <c r="Y24" s="7"/>
      <c r="Z24" s="7"/>
      <c r="AA24" s="77">
        <f aca="1">Getränke</f>
        <v>0</v>
      </c>
      <c r="AB24" s="76"/>
      <c r="AC24" s="7"/>
      <c r="AD24" s="7"/>
      <c r="AE24" s="77" t="str">
        <f aca="1">Gewürze</f>
        <v>Petersilie</v>
      </c>
      <c r="AF24" s="76"/>
      <c r="AG24" s="7"/>
      <c r="AH24" s="7"/>
      <c r="AI24" s="77" t="str">
        <f aca="1">Haltbares</f>
        <v>Mayonnaise</v>
      </c>
      <c r="AJ24" s="76"/>
      <c r="AK24" s="7"/>
      <c r="AL24" s="7"/>
      <c r="AM24" s="77" t="str">
        <f aca="1">Süßes</f>
        <v>Studentenfutter</v>
      </c>
      <c r="AN24" s="76"/>
      <c r="AO24" s="7"/>
      <c r="AP24" s="7"/>
      <c r="AQ24" s="77" t="str">
        <f aca="1">Haushalt</f>
        <v>Schuhputzcreme</v>
      </c>
      <c r="AR24" s="76"/>
      <c r="AS24" s="7"/>
      <c r="AT24" s="7"/>
      <c r="AU24" s="77" t="str">
        <f aca="1">Drogerie</f>
        <v>Taschentücher</v>
      </c>
      <c r="AV24" s="76"/>
      <c r="AW24" s="7"/>
      <c r="AX24" s="7"/>
      <c r="AY24" s="83">
        <f aca="1">Sonstiges</f>
        <v>0</v>
      </c>
      <c r="AZ24" s="27"/>
    </row>
    <row r="25" spans="1:52" ht="17" customHeight="1">
      <c r="A25" s="6"/>
      <c r="B25" s="7"/>
      <c r="C25" s="75" t="str">
        <f aca="1">Obst</f>
        <v>Pflaumen</v>
      </c>
      <c r="D25" s="76"/>
      <c r="E25" s="7"/>
      <c r="F25" s="7"/>
      <c r="G25" s="75" t="str">
        <f aca="1">Gemüse</f>
        <v>Paprika</v>
      </c>
      <c r="H25" s="76"/>
      <c r="I25" s="7"/>
      <c r="J25" s="7"/>
      <c r="K25" s="77" t="str">
        <f aca="1">Aufschnitt</f>
        <v>Leberwurst</v>
      </c>
      <c r="L25" s="76"/>
      <c r="M25" s="7"/>
      <c r="N25" s="7"/>
      <c r="O25" s="77" t="str">
        <f aca="1">Milchprodukte</f>
        <v>Pudding</v>
      </c>
      <c r="P25" s="76"/>
      <c r="Q25" s="7"/>
      <c r="R25" s="7"/>
      <c r="S25" s="77">
        <f aca="1">Backwaren</f>
        <v>0</v>
      </c>
      <c r="T25" s="76"/>
      <c r="U25" s="7"/>
      <c r="V25" s="7"/>
      <c r="W25" s="77" t="str">
        <f aca="1">Tiefkühl</f>
        <v>Kartoffelecken</v>
      </c>
      <c r="X25" s="76"/>
      <c r="Y25" s="7"/>
      <c r="Z25" s="7"/>
      <c r="AA25" s="77">
        <f aca="1">Getränke</f>
        <v>0</v>
      </c>
      <c r="AB25" s="76"/>
      <c r="AC25" s="7"/>
      <c r="AD25" s="7"/>
      <c r="AE25" s="77" t="str">
        <f aca="1">Gewürze</f>
        <v>Pfeffer</v>
      </c>
      <c r="AF25" s="76"/>
      <c r="AG25" s="7"/>
      <c r="AH25" s="7"/>
      <c r="AI25" s="77" t="str">
        <f aca="1">Haltbares</f>
        <v>Mehl</v>
      </c>
      <c r="AJ25" s="76"/>
      <c r="AK25" s="7"/>
      <c r="AL25" s="7"/>
      <c r="AM25" s="77" t="str">
        <f aca="1">Süßes</f>
        <v>Tortillachips</v>
      </c>
      <c r="AN25" s="76"/>
      <c r="AO25" s="7"/>
      <c r="AP25" s="7"/>
      <c r="AQ25" s="77" t="str">
        <f aca="1">Haushalt</f>
        <v>Schwamm</v>
      </c>
      <c r="AR25" s="76"/>
      <c r="AS25" s="7"/>
      <c r="AT25" s="7"/>
      <c r="AU25" s="77" t="str">
        <f aca="1">Drogerie</f>
        <v>Toilettenpapier</v>
      </c>
      <c r="AV25" s="76"/>
      <c r="AW25" s="7"/>
      <c r="AX25" s="7"/>
      <c r="AY25" s="83">
        <f aca="1">Sonstiges</f>
        <v>0</v>
      </c>
      <c r="AZ25" s="27"/>
    </row>
    <row r="26" spans="1:52" ht="17" customHeight="1">
      <c r="A26" s="6"/>
      <c r="B26" s="7"/>
      <c r="C26" s="75" t="str">
        <f aca="1">Obst</f>
        <v>Physalis</v>
      </c>
      <c r="D26" s="76"/>
      <c r="E26" s="7"/>
      <c r="F26" s="7"/>
      <c r="G26" s="75" t="str">
        <f aca="1">Gemüse</f>
        <v>Radieschen</v>
      </c>
      <c r="H26" s="76"/>
      <c r="I26" s="7"/>
      <c r="J26" s="7"/>
      <c r="K26" s="77" t="str">
        <f aca="1">Aufschnitt</f>
        <v>Mettwurst</v>
      </c>
      <c r="L26" s="76"/>
      <c r="M26" s="7"/>
      <c r="N26" s="7"/>
      <c r="O26" s="77" t="str">
        <f aca="1">Milchprodukte</f>
        <v>Quark</v>
      </c>
      <c r="P26" s="76"/>
      <c r="Q26" s="7"/>
      <c r="R26" s="7"/>
      <c r="S26" s="77">
        <f aca="1">Backwaren</f>
        <v>0</v>
      </c>
      <c r="T26" s="76"/>
      <c r="U26" s="7"/>
      <c r="V26" s="7"/>
      <c r="W26" s="77" t="str">
        <f aca="1">Tiefkühl</f>
        <v>Lachs</v>
      </c>
      <c r="X26" s="76"/>
      <c r="Y26" s="7"/>
      <c r="Z26" s="7"/>
      <c r="AA26" s="77">
        <f aca="1">Getränke</f>
        <v>0</v>
      </c>
      <c r="AB26" s="76"/>
      <c r="AC26" s="7"/>
      <c r="AD26" s="7"/>
      <c r="AE26" s="77" t="str">
        <f aca="1">Gewürze</f>
        <v>Piment </v>
      </c>
      <c r="AF26" s="76"/>
      <c r="AG26" s="7"/>
      <c r="AH26" s="7"/>
      <c r="AI26" s="77" t="str">
        <f aca="1">Haltbares</f>
        <v>Milchreis</v>
      </c>
      <c r="AJ26" s="76"/>
      <c r="AK26" s="7"/>
      <c r="AL26" s="7"/>
      <c r="AM26" s="77" t="str">
        <f aca="1">Süßes</f>
        <v>Trockenfrüchte</v>
      </c>
      <c r="AN26" s="76"/>
      <c r="AO26" s="7"/>
      <c r="AP26" s="7"/>
      <c r="AQ26" s="77" t="str">
        <f aca="1">Haushalt</f>
        <v>Spülmaschinensalz</v>
      </c>
      <c r="AR26" s="76"/>
      <c r="AS26" s="7"/>
      <c r="AT26" s="7"/>
      <c r="AU26" s="77" t="str">
        <f aca="1">Drogerie</f>
        <v>Wattestäbchen</v>
      </c>
      <c r="AV26" s="76"/>
      <c r="AW26" s="7"/>
      <c r="AX26" s="7"/>
      <c r="AY26" s="83">
        <f aca="1">Sonstiges</f>
        <v>0</v>
      </c>
      <c r="AZ26" s="27"/>
    </row>
    <row r="27" spans="1:52" ht="17" customHeight="1">
      <c r="A27" s="6"/>
      <c r="B27" s="7"/>
      <c r="C27" s="75" t="str">
        <f aca="1">Obst</f>
        <v>Pitahaya</v>
      </c>
      <c r="D27" s="76"/>
      <c r="E27" s="7"/>
      <c r="F27" s="7"/>
      <c r="G27" s="75" t="str">
        <f aca="1">Gemüse</f>
        <v>Rosenkohl</v>
      </c>
      <c r="H27" s="76"/>
      <c r="I27" s="7"/>
      <c r="J27" s="7"/>
      <c r="K27" s="77" t="str">
        <f aca="1">Aufschnitt</f>
        <v>Mortadella</v>
      </c>
      <c r="L27" s="76"/>
      <c r="M27" s="7"/>
      <c r="N27" s="7"/>
      <c r="O27" s="77" t="str">
        <f aca="1">Milchprodukte</f>
        <v>Reibekäse</v>
      </c>
      <c r="P27" s="76"/>
      <c r="Q27" s="7"/>
      <c r="R27" s="7"/>
      <c r="S27" s="77">
        <f aca="1">Backwaren</f>
        <v>0</v>
      </c>
      <c r="T27" s="76"/>
      <c r="U27" s="7"/>
      <c r="V27" s="7"/>
      <c r="W27" s="77" t="str">
        <f aca="1">Tiefkühl</f>
        <v>Mais </v>
      </c>
      <c r="X27" s="76"/>
      <c r="Y27" s="7"/>
      <c r="Z27" s="7"/>
      <c r="AA27" s="77">
        <f aca="1">Getränke</f>
        <v>0</v>
      </c>
      <c r="AB27" s="76"/>
      <c r="AC27" s="7"/>
      <c r="AD27" s="7"/>
      <c r="AE27" s="77" t="str">
        <f aca="1">Gewürze</f>
        <v>Rosmarin</v>
      </c>
      <c r="AF27" s="76"/>
      <c r="AG27" s="7"/>
      <c r="AH27" s="7"/>
      <c r="AI27" s="77" t="str">
        <f aca="1">Haltbares</f>
        <v>Müsli</v>
      </c>
      <c r="AJ27" s="76"/>
      <c r="AK27" s="7"/>
      <c r="AL27" s="7"/>
      <c r="AM27" s="77" t="str">
        <f aca="1">Süßes</f>
        <v>Waffeln</v>
      </c>
      <c r="AN27" s="76"/>
      <c r="AO27" s="7"/>
      <c r="AP27" s="7"/>
      <c r="AQ27" s="77" t="str">
        <f aca="1">Haushalt</f>
        <v>Spülmaschinentabs</v>
      </c>
      <c r="AR27" s="76"/>
      <c r="AS27" s="7"/>
      <c r="AT27" s="7"/>
      <c r="AU27" s="77" t="str">
        <f aca="1">Drogerie</f>
        <v>Wimperntusche</v>
      </c>
      <c r="AV27" s="76"/>
      <c r="AW27" s="7"/>
      <c r="AX27" s="7"/>
      <c r="AY27" s="83">
        <f aca="1">Sonstiges</f>
        <v>0</v>
      </c>
      <c r="AZ27" s="27"/>
    </row>
    <row r="28" spans="1:52" ht="17" customHeight="1">
      <c r="A28" s="6"/>
      <c r="B28" s="7"/>
      <c r="C28" s="75" t="str">
        <f aca="1">Obst</f>
        <v>Stachelbeeren</v>
      </c>
      <c r="D28" s="76"/>
      <c r="E28" s="7"/>
      <c r="F28" s="7"/>
      <c r="G28" s="75" t="str">
        <f aca="1">Gemüse</f>
        <v>Rotkohl</v>
      </c>
      <c r="H28" s="76"/>
      <c r="I28" s="7"/>
      <c r="J28" s="7"/>
      <c r="K28" s="77" t="str">
        <f aca="1">Aufschnitt</f>
        <v>Pastrami</v>
      </c>
      <c r="L28" s="76"/>
      <c r="M28" s="7"/>
      <c r="N28" s="7"/>
      <c r="O28" s="77" t="str">
        <f aca="1">Milchprodukte</f>
        <v>Schafskäse</v>
      </c>
      <c r="P28" s="76"/>
      <c r="Q28" s="7"/>
      <c r="R28" s="7"/>
      <c r="S28" s="77">
        <f aca="1">Backwaren</f>
        <v>0</v>
      </c>
      <c r="T28" s="76"/>
      <c r="U28" s="7"/>
      <c r="V28" s="7"/>
      <c r="W28" s="77" t="str">
        <f aca="1">Tiefkühl</f>
        <v>Meeresfrüchte</v>
      </c>
      <c r="X28" s="76"/>
      <c r="Y28" s="7"/>
      <c r="Z28" s="7"/>
      <c r="AA28" s="77">
        <f aca="1">Getränke</f>
        <v>0</v>
      </c>
      <c r="AB28" s="76"/>
      <c r="AC28" s="7"/>
      <c r="AD28" s="7"/>
      <c r="AE28" s="77" t="str">
        <f aca="1">Gewürze</f>
        <v>Safran</v>
      </c>
      <c r="AF28" s="76"/>
      <c r="AG28" s="7"/>
      <c r="AH28" s="7"/>
      <c r="AI28" s="77" t="str">
        <f aca="1">Haltbares</f>
        <v>Nudeln</v>
      </c>
      <c r="AJ28" s="76"/>
      <c r="AK28" s="7"/>
      <c r="AL28" s="7"/>
      <c r="AM28" s="77">
        <f aca="1">Süßes</f>
        <v>0</v>
      </c>
      <c r="AN28" s="76"/>
      <c r="AO28" s="7"/>
      <c r="AP28" s="7"/>
      <c r="AQ28" s="77" t="str">
        <f aca="1">Haushalt</f>
        <v>Spülmittel</v>
      </c>
      <c r="AR28" s="76"/>
      <c r="AS28" s="7"/>
      <c r="AT28" s="7"/>
      <c r="AU28" s="77" t="str">
        <f aca="1">Drogerie</f>
        <v>Zahnbürste</v>
      </c>
      <c r="AV28" s="76"/>
      <c r="AW28" s="7"/>
      <c r="AX28" s="7"/>
      <c r="AY28" s="83">
        <f aca="1">Sonstiges</f>
        <v>0</v>
      </c>
      <c r="AZ28" s="27"/>
    </row>
    <row r="29" spans="1:52" ht="17" customHeight="1">
      <c r="A29" s="6"/>
      <c r="B29" s="7"/>
      <c r="C29" s="75" t="str">
        <f aca="1">Obst</f>
        <v>Trauben</v>
      </c>
      <c r="D29" s="76"/>
      <c r="E29" s="7"/>
      <c r="F29" s="7"/>
      <c r="G29" s="75" t="str">
        <f aca="1">Gemüse</f>
        <v>Salat</v>
      </c>
      <c r="H29" s="76"/>
      <c r="I29" s="7"/>
      <c r="J29" s="7"/>
      <c r="K29" s="77" t="str">
        <f aca="1">Aufschnitt</f>
        <v>Pute</v>
      </c>
      <c r="L29" s="76"/>
      <c r="M29" s="7"/>
      <c r="N29" s="7"/>
      <c r="O29" s="77" t="str">
        <f aca="1">Milchprodukte</f>
        <v>Schmelzkäse</v>
      </c>
      <c r="P29" s="76"/>
      <c r="Q29" s="7"/>
      <c r="R29" s="7"/>
      <c r="S29" s="77">
        <f aca="1">Backwaren</f>
        <v>0</v>
      </c>
      <c r="T29" s="76"/>
      <c r="U29" s="7"/>
      <c r="V29" s="7"/>
      <c r="W29" s="77" t="str">
        <f aca="1">Tiefkühl</f>
        <v>Mischgemüse</v>
      </c>
      <c r="X29" s="76"/>
      <c r="Y29" s="7"/>
      <c r="Z29" s="7"/>
      <c r="AA29" s="77">
        <f aca="1">Getränke</f>
        <v>0</v>
      </c>
      <c r="AB29" s="76"/>
      <c r="AC29" s="7"/>
      <c r="AD29" s="7"/>
      <c r="AE29" s="77" t="str">
        <f aca="1">Gewürze</f>
        <v>Salbei</v>
      </c>
      <c r="AF29" s="76"/>
      <c r="AG29" s="7"/>
      <c r="AH29" s="7"/>
      <c r="AI29" s="77" t="str">
        <f aca="1">Haltbares</f>
        <v>Obstkonserve</v>
      </c>
      <c r="AJ29" s="76"/>
      <c r="AK29" s="7"/>
      <c r="AL29" s="7"/>
      <c r="AM29" s="77">
        <f aca="1">Süßes</f>
        <v>0</v>
      </c>
      <c r="AN29" s="76"/>
      <c r="AO29" s="7"/>
      <c r="AP29" s="7"/>
      <c r="AQ29" s="77" t="str">
        <f aca="1">Haushalt</f>
        <v>Staubsaugerbeutel</v>
      </c>
      <c r="AR29" s="76"/>
      <c r="AS29" s="7"/>
      <c r="AT29" s="7"/>
      <c r="AU29" s="77" t="str">
        <f aca="1">Drogerie</f>
        <v>Zahnecreme</v>
      </c>
      <c r="AV29" s="76"/>
      <c r="AW29" s="7"/>
      <c r="AX29" s="7"/>
      <c r="AY29" s="83">
        <f aca="1">Sonstiges</f>
        <v>0</v>
      </c>
      <c r="AZ29" s="27"/>
    </row>
    <row r="30" spans="1:52" ht="17" customHeight="1">
      <c r="A30" s="6"/>
      <c r="B30" s="7"/>
      <c r="C30" s="75" t="str">
        <f aca="1">Obst</f>
        <v>Weintrauben</v>
      </c>
      <c r="D30" s="76"/>
      <c r="E30" s="7"/>
      <c r="F30" s="7"/>
      <c r="G30" s="75" t="str">
        <f aca="1">Gemüse</f>
        <v>Schalotten</v>
      </c>
      <c r="H30" s="76"/>
      <c r="I30" s="7"/>
      <c r="J30" s="7"/>
      <c r="K30" s="77" t="str">
        <f aca="1">Aufschnitt</f>
        <v>Putenbraten</v>
      </c>
      <c r="L30" s="76"/>
      <c r="M30" s="7"/>
      <c r="N30" s="7"/>
      <c r="O30" s="77" t="str">
        <f aca="1">Milchprodukte</f>
        <v>Schnittkäse</v>
      </c>
      <c r="P30" s="76"/>
      <c r="Q30" s="7"/>
      <c r="R30" s="7"/>
      <c r="S30" s="77">
        <f aca="1">Backwaren</f>
        <v>0</v>
      </c>
      <c r="T30" s="76"/>
      <c r="U30" s="7"/>
      <c r="V30" s="7"/>
      <c r="W30" s="77" t="str">
        <f aca="1">Tiefkühl</f>
        <v>Pangasius</v>
      </c>
      <c r="X30" s="76"/>
      <c r="Y30" s="7"/>
      <c r="Z30" s="7"/>
      <c r="AA30" s="77">
        <f aca="1">Getränke</f>
        <v>0</v>
      </c>
      <c r="AB30" s="76"/>
      <c r="AC30" s="7"/>
      <c r="AD30" s="7"/>
      <c r="AE30" s="77" t="str">
        <f aca="1">Gewürze</f>
        <v>Salz</v>
      </c>
      <c r="AF30" s="76"/>
      <c r="AG30" s="7"/>
      <c r="AH30" s="7"/>
      <c r="AI30" s="77" t="str">
        <f aca="1">Haltbares</f>
        <v>Öl</v>
      </c>
      <c r="AJ30" s="76"/>
      <c r="AK30" s="7"/>
      <c r="AL30" s="7"/>
      <c r="AM30" s="77">
        <f aca="1">Süßes</f>
        <v>0</v>
      </c>
      <c r="AN30" s="76"/>
      <c r="AO30" s="7"/>
      <c r="AP30" s="7"/>
      <c r="AQ30" s="77" t="str">
        <f aca="1">Haushalt</f>
        <v>Staubwischer</v>
      </c>
      <c r="AR30" s="76"/>
      <c r="AS30" s="7"/>
      <c r="AT30" s="7"/>
      <c r="AU30" s="77" t="str">
        <f aca="1">Drogerie</f>
        <v>Zahnseide</v>
      </c>
      <c r="AV30" s="76"/>
      <c r="AW30" s="7"/>
      <c r="AX30" s="7"/>
      <c r="AY30" s="83">
        <f aca="1">Sonstiges</f>
        <v>0</v>
      </c>
      <c r="AZ30" s="27"/>
    </row>
    <row r="31" spans="1:52" ht="17" customHeight="1">
      <c r="A31" s="6"/>
      <c r="B31" s="7"/>
      <c r="C31" s="75" t="str">
        <f aca="1">Obst</f>
        <v>Zitrone</v>
      </c>
      <c r="D31" s="76"/>
      <c r="E31" s="7"/>
      <c r="F31" s="7"/>
      <c r="G31" s="75" t="str">
        <f aca="1">Gemüse</f>
        <v>Selleriestaude</v>
      </c>
      <c r="H31" s="76"/>
      <c r="I31" s="7"/>
      <c r="J31" s="7"/>
      <c r="K31" s="77" t="str">
        <f aca="1">Aufschnitt</f>
        <v>Rinderfilet</v>
      </c>
      <c r="L31" s="76"/>
      <c r="M31" s="7"/>
      <c r="N31" s="7"/>
      <c r="O31" s="77" t="str">
        <f aca="1">Milchprodukte</f>
        <v>Weichkäse</v>
      </c>
      <c r="P31" s="76"/>
      <c r="Q31" s="7"/>
      <c r="R31" s="7"/>
      <c r="S31" s="77">
        <f aca="1">Backwaren</f>
        <v>0</v>
      </c>
      <c r="T31" s="76"/>
      <c r="U31" s="7"/>
      <c r="V31" s="7"/>
      <c r="W31" s="77" t="str">
        <f aca="1">Tiefkühl</f>
        <v>Pizza</v>
      </c>
      <c r="X31" s="76"/>
      <c r="Y31" s="7"/>
      <c r="Z31" s="7"/>
      <c r="AA31" s="77">
        <f aca="1">Getränke</f>
        <v>0</v>
      </c>
      <c r="AB31" s="76"/>
      <c r="AC31" s="7"/>
      <c r="AD31" s="7"/>
      <c r="AE31" s="77" t="str">
        <f aca="1">Gewürze</f>
        <v>Thymian</v>
      </c>
      <c r="AF31" s="76"/>
      <c r="AG31" s="7"/>
      <c r="AH31" s="7"/>
      <c r="AI31" s="77" t="str">
        <f aca="1">Haltbares</f>
        <v>Paniermehl</v>
      </c>
      <c r="AJ31" s="76"/>
      <c r="AK31" s="7"/>
      <c r="AL31" s="7"/>
      <c r="AM31" s="77">
        <f aca="1">Süßes</f>
        <v>0</v>
      </c>
      <c r="AN31" s="76"/>
      <c r="AO31" s="7"/>
      <c r="AP31" s="7"/>
      <c r="AQ31" s="77" t="str">
        <f aca="1">Haushalt</f>
        <v>Teefilter</v>
      </c>
      <c r="AR31" s="76"/>
      <c r="AS31" s="7"/>
      <c r="AT31" s="7"/>
      <c r="AU31" s="77" t="str">
        <f aca="1">Drogerie</f>
        <v>Zahnstocher</v>
      </c>
      <c r="AV31" s="76"/>
      <c r="AW31" s="7"/>
      <c r="AX31" s="7"/>
      <c r="AY31" s="83">
        <f aca="1">Sonstiges</f>
        <v>0</v>
      </c>
      <c r="AZ31" s="27"/>
    </row>
    <row r="32" spans="1:52" ht="17" customHeight="1">
      <c r="A32" s="6"/>
      <c r="B32" s="7"/>
      <c r="C32" s="75">
        <f aca="1">Obst</f>
        <v>0</v>
      </c>
      <c r="D32" s="76"/>
      <c r="E32" s="7"/>
      <c r="F32" s="7"/>
      <c r="G32" s="75" t="str">
        <f aca="1">Gemüse</f>
        <v>Spargel</v>
      </c>
      <c r="H32" s="76"/>
      <c r="I32" s="7"/>
      <c r="J32" s="7"/>
      <c r="K32" s="77" t="str">
        <f aca="1">Aufschnitt</f>
        <v>Rindersteak</v>
      </c>
      <c r="L32" s="76"/>
      <c r="M32" s="7"/>
      <c r="N32" s="7"/>
      <c r="O32" s="77" t="str">
        <f aca="1">Milchprodukte</f>
        <v>Ziegenkäse</v>
      </c>
      <c r="P32" s="76"/>
      <c r="Q32" s="7"/>
      <c r="R32" s="7"/>
      <c r="S32" s="77">
        <f aca="1">Backwaren</f>
        <v>0</v>
      </c>
      <c r="T32" s="76"/>
      <c r="U32" s="7"/>
      <c r="V32" s="7"/>
      <c r="W32" s="77" t="str">
        <f aca="1">Tiefkühl</f>
        <v>Pommes frites</v>
      </c>
      <c r="X32" s="76"/>
      <c r="Y32" s="7"/>
      <c r="Z32" s="7"/>
      <c r="AA32" s="77">
        <f aca="1">Getränke</f>
        <v>0</v>
      </c>
      <c r="AB32" s="76"/>
      <c r="AC32" s="7"/>
      <c r="AD32" s="7"/>
      <c r="AE32" s="77" t="str">
        <f aca="1">Gewürze</f>
        <v>Vanille</v>
      </c>
      <c r="AF32" s="76"/>
      <c r="AG32" s="7"/>
      <c r="AH32" s="7"/>
      <c r="AI32" s="77" t="str">
        <f aca="1">Haltbares</f>
        <v>Puderzucker</v>
      </c>
      <c r="AJ32" s="76"/>
      <c r="AK32" s="7"/>
      <c r="AL32" s="7"/>
      <c r="AM32" s="77">
        <f aca="1">Süßes</f>
        <v>0</v>
      </c>
      <c r="AN32" s="76"/>
      <c r="AO32" s="7"/>
      <c r="AP32" s="7"/>
      <c r="AQ32" s="77" t="str">
        <f aca="1">Haushalt</f>
        <v>Topfreiniger</v>
      </c>
      <c r="AR32" s="76"/>
      <c r="AS32" s="7"/>
      <c r="AT32" s="7"/>
      <c r="AU32" s="77">
        <f aca="1">Drogerie</f>
        <v>0</v>
      </c>
      <c r="AV32" s="76"/>
      <c r="AW32" s="7"/>
      <c r="AX32" s="7"/>
      <c r="AY32" s="83">
        <f aca="1">Sonstiges</f>
        <v>0</v>
      </c>
      <c r="AZ32" s="27"/>
    </row>
    <row r="33" spans="1:52" ht="17" customHeight="1">
      <c r="A33" s="6"/>
      <c r="B33" s="7"/>
      <c r="C33" s="75">
        <f aca="1">Obst</f>
        <v>0</v>
      </c>
      <c r="D33" s="76"/>
      <c r="E33" s="7"/>
      <c r="F33" s="7"/>
      <c r="G33" s="75" t="str">
        <f aca="1">Gemüse</f>
        <v>Tomaten</v>
      </c>
      <c r="H33" s="76"/>
      <c r="I33" s="7"/>
      <c r="J33" s="7"/>
      <c r="K33" s="77" t="str">
        <f aca="1">Aufschnitt</f>
        <v>Rippchen</v>
      </c>
      <c r="L33" s="76"/>
      <c r="M33" s="7"/>
      <c r="N33" s="7"/>
      <c r="O33" s="77">
        <f aca="1">Milchprodukte</f>
        <v>0</v>
      </c>
      <c r="P33" s="76"/>
      <c r="Q33" s="7"/>
      <c r="R33" s="7"/>
      <c r="S33" s="77">
        <f aca="1">Backwaren</f>
        <v>0</v>
      </c>
      <c r="T33" s="76"/>
      <c r="U33" s="7"/>
      <c r="V33" s="7"/>
      <c r="W33" s="77" t="str">
        <f aca="1">Tiefkühl</f>
        <v>Pute</v>
      </c>
      <c r="X33" s="76"/>
      <c r="Y33" s="7"/>
      <c r="Z33" s="7"/>
      <c r="AA33" s="77">
        <f aca="1">Getränke</f>
        <v>0</v>
      </c>
      <c r="AB33" s="76"/>
      <c r="AC33" s="7"/>
      <c r="AD33" s="7"/>
      <c r="AE33" s="77" t="str">
        <f aca="1">Gewürze</f>
        <v>Wacholder</v>
      </c>
      <c r="AF33" s="76"/>
      <c r="AG33" s="7"/>
      <c r="AH33" s="7"/>
      <c r="AI33" s="77" t="str">
        <f aca="1">Haltbares</f>
        <v>Reis</v>
      </c>
      <c r="AJ33" s="76"/>
      <c r="AK33" s="7"/>
      <c r="AL33" s="7"/>
      <c r="AM33" s="77">
        <f aca="1">Süßes</f>
        <v>0</v>
      </c>
      <c r="AN33" s="76"/>
      <c r="AO33" s="7"/>
      <c r="AP33" s="7"/>
      <c r="AQ33" s="77" t="str">
        <f aca="1">Haushalt</f>
        <v>Tücher</v>
      </c>
      <c r="AR33" s="76"/>
      <c r="AS33" s="7"/>
      <c r="AT33" s="7"/>
      <c r="AU33" s="77">
        <f aca="1">Drogerie</f>
        <v>0</v>
      </c>
      <c r="AV33" s="76"/>
      <c r="AW33" s="7"/>
      <c r="AX33" s="7"/>
      <c r="AY33" s="83">
        <f aca="1">Sonstiges</f>
        <v>0</v>
      </c>
      <c r="AZ33" s="27"/>
    </row>
    <row r="34" spans="1:52" ht="17" customHeight="1">
      <c r="A34" s="6"/>
      <c r="B34" s="7"/>
      <c r="C34" s="75">
        <f aca="1">Obst</f>
        <v>0</v>
      </c>
      <c r="D34" s="76"/>
      <c r="E34" s="7"/>
      <c r="F34" s="7"/>
      <c r="G34" s="75" t="str">
        <f aca="1">Gemüse</f>
        <v>Weißkraut</v>
      </c>
      <c r="H34" s="76"/>
      <c r="I34" s="7"/>
      <c r="J34" s="7"/>
      <c r="K34" s="77" t="str">
        <f aca="1">Aufschnitt</f>
        <v>Roher Schinken</v>
      </c>
      <c r="L34" s="76"/>
      <c r="M34" s="7"/>
      <c r="N34" s="7"/>
      <c r="O34" s="77">
        <f aca="1">Milchprodukte</f>
        <v>0</v>
      </c>
      <c r="P34" s="76"/>
      <c r="Q34" s="7"/>
      <c r="R34" s="7"/>
      <c r="S34" s="77">
        <f aca="1">Backwaren</f>
        <v>0</v>
      </c>
      <c r="T34" s="76"/>
      <c r="U34" s="7"/>
      <c r="V34" s="7"/>
      <c r="W34" s="77" t="str">
        <f aca="1">Tiefkühl</f>
        <v>Rosenkohl</v>
      </c>
      <c r="X34" s="76"/>
      <c r="Y34" s="7"/>
      <c r="Z34" s="7"/>
      <c r="AA34" s="77">
        <f aca="1">Getränke</f>
        <v>0</v>
      </c>
      <c r="AB34" s="76"/>
      <c r="AC34" s="7"/>
      <c r="AD34" s="7"/>
      <c r="AE34" s="77" t="str">
        <f aca="1">Gewürze</f>
        <v>Wasabi</v>
      </c>
      <c r="AF34" s="76"/>
      <c r="AG34" s="7"/>
      <c r="AH34" s="7"/>
      <c r="AI34" s="77" t="str">
        <f aca="1">Haltbares</f>
        <v>Reisbeutel</v>
      </c>
      <c r="AJ34" s="76"/>
      <c r="AK34" s="7"/>
      <c r="AL34" s="7"/>
      <c r="AM34" s="77">
        <f aca="1">Süßes</f>
        <v>0</v>
      </c>
      <c r="AN34" s="76"/>
      <c r="AO34" s="7"/>
      <c r="AP34" s="7"/>
      <c r="AQ34" s="77" t="str">
        <f aca="1">Haushalt</f>
        <v>Waschmittel bunt</v>
      </c>
      <c r="AR34" s="76"/>
      <c r="AS34" s="7"/>
      <c r="AT34" s="7"/>
      <c r="AU34" s="77">
        <f aca="1">Drogerie</f>
        <v>0</v>
      </c>
      <c r="AV34" s="76"/>
      <c r="AW34" s="7"/>
      <c r="AX34" s="7"/>
      <c r="AY34" s="83">
        <f aca="1">Sonstiges</f>
        <v>0</v>
      </c>
      <c r="AZ34" s="27"/>
    </row>
    <row r="35" spans="1:52" ht="17" customHeight="1">
      <c r="A35" s="6"/>
      <c r="B35" s="7"/>
      <c r="C35" s="75">
        <f aca="1">Obst</f>
        <v>0</v>
      </c>
      <c r="D35" s="76"/>
      <c r="E35" s="7"/>
      <c r="F35" s="7"/>
      <c r="G35" s="75" t="str">
        <f aca="1">Gemüse</f>
        <v>Zucchini</v>
      </c>
      <c r="H35" s="76"/>
      <c r="I35" s="7"/>
      <c r="J35" s="7"/>
      <c r="K35" s="77" t="str">
        <f aca="1">Aufschnitt</f>
        <v>Rollbraten</v>
      </c>
      <c r="L35" s="76"/>
      <c r="M35" s="7"/>
      <c r="N35" s="7"/>
      <c r="O35" s="77">
        <f aca="1">Milchprodukte</f>
        <v>0</v>
      </c>
      <c r="P35" s="76"/>
      <c r="Q35" s="7"/>
      <c r="R35" s="7"/>
      <c r="S35" s="77">
        <f aca="1">Backwaren</f>
        <v>0</v>
      </c>
      <c r="T35" s="76"/>
      <c r="U35" s="7"/>
      <c r="V35" s="7"/>
      <c r="W35" s="77" t="str">
        <f aca="1">Tiefkühl</f>
        <v>Rotbarsch</v>
      </c>
      <c r="X35" s="76"/>
      <c r="Y35" s="7"/>
      <c r="Z35" s="7"/>
      <c r="AA35" s="77">
        <f aca="1">Getränke</f>
        <v>0</v>
      </c>
      <c r="AB35" s="76"/>
      <c r="AC35" s="7"/>
      <c r="AD35" s="7"/>
      <c r="AE35" s="77" t="str">
        <f aca="1">Gewürze</f>
        <v>Zimt</v>
      </c>
      <c r="AF35" s="76"/>
      <c r="AG35" s="7"/>
      <c r="AH35" s="7"/>
      <c r="AI35" s="77" t="str">
        <f aca="1">Haltbares</f>
        <v>Remoulade</v>
      </c>
      <c r="AJ35" s="76"/>
      <c r="AK35" s="7"/>
      <c r="AL35" s="7"/>
      <c r="AM35" s="77">
        <f aca="1">Süßes</f>
        <v>0</v>
      </c>
      <c r="AN35" s="76"/>
      <c r="AO35" s="7"/>
      <c r="AP35" s="7"/>
      <c r="AQ35" s="77" t="str">
        <f aca="1">Haushalt</f>
        <v>Waschmittel weiß</v>
      </c>
      <c r="AR35" s="76"/>
      <c r="AS35" s="7"/>
      <c r="AT35" s="7"/>
      <c r="AU35" s="77">
        <f aca="1">Drogerie</f>
        <v>0</v>
      </c>
      <c r="AV35" s="76"/>
      <c r="AW35" s="7"/>
      <c r="AX35" s="7"/>
      <c r="AY35" s="83">
        <f aca="1">Sonstiges</f>
        <v>0</v>
      </c>
      <c r="AZ35" s="27"/>
    </row>
    <row r="36" spans="1:52" ht="17" customHeight="1">
      <c r="A36" s="6"/>
      <c r="B36" s="7"/>
      <c r="C36" s="75">
        <f aca="1">Obst</f>
        <v>0</v>
      </c>
      <c r="D36" s="76"/>
      <c r="E36" s="7"/>
      <c r="F36" s="7"/>
      <c r="G36" s="75" t="str">
        <f aca="1">Gemüse</f>
        <v>Zwiebeln</v>
      </c>
      <c r="H36" s="76"/>
      <c r="I36" s="7"/>
      <c r="J36" s="7"/>
      <c r="K36" s="77" t="str">
        <f aca="1">Aufschnitt</f>
        <v>Rostbratwürstchen</v>
      </c>
      <c r="L36" s="76"/>
      <c r="M36" s="7"/>
      <c r="N36" s="7"/>
      <c r="O36" s="77">
        <f aca="1">Milchprodukte</f>
        <v>0</v>
      </c>
      <c r="P36" s="76"/>
      <c r="Q36" s="7"/>
      <c r="R36" s="7"/>
      <c r="S36" s="77">
        <f aca="1">Backwaren</f>
        <v>0</v>
      </c>
      <c r="T36" s="76"/>
      <c r="U36" s="7"/>
      <c r="V36" s="7"/>
      <c r="W36" s="77" t="str">
        <f aca="1">Tiefkühl</f>
        <v>Schlemmerfilet</v>
      </c>
      <c r="X36" s="76"/>
      <c r="Y36" s="7"/>
      <c r="Z36" s="7"/>
      <c r="AA36" s="77">
        <f aca="1">Getränke</f>
        <v>0</v>
      </c>
      <c r="AB36" s="76"/>
      <c r="AC36" s="7"/>
      <c r="AD36" s="7"/>
      <c r="AE36" s="77" t="str">
        <f aca="1">Gewürze</f>
        <v>Zimtstange</v>
      </c>
      <c r="AF36" s="76"/>
      <c r="AG36" s="7"/>
      <c r="AH36" s="7"/>
      <c r="AI36" s="77" t="str">
        <f aca="1">Haltbares</f>
        <v>Risotto</v>
      </c>
      <c r="AJ36" s="76"/>
      <c r="AK36" s="7"/>
      <c r="AL36" s="7"/>
      <c r="AM36" s="77">
        <f aca="1">Süßes</f>
        <v>0</v>
      </c>
      <c r="AN36" s="76"/>
      <c r="AO36" s="7"/>
      <c r="AP36" s="7"/>
      <c r="AQ36" s="77" t="str">
        <f aca="1">Haushalt</f>
        <v>Weichspüler</v>
      </c>
      <c r="AR36" s="76"/>
      <c r="AS36" s="7"/>
      <c r="AT36" s="7"/>
      <c r="AU36" s="77">
        <f aca="1">Drogerie</f>
        <v>0</v>
      </c>
      <c r="AV36" s="76"/>
      <c r="AW36" s="7"/>
      <c r="AX36" s="7"/>
      <c r="AY36" s="83">
        <f aca="1">Sonstiges</f>
        <v>0</v>
      </c>
      <c r="AZ36" s="27"/>
    </row>
    <row r="37" spans="1:52" ht="17" customHeight="1">
      <c r="A37" s="6"/>
      <c r="B37" s="7"/>
      <c r="C37" s="75">
        <f aca="1">Obst</f>
        <v>0</v>
      </c>
      <c r="D37" s="76"/>
      <c r="E37" s="7"/>
      <c r="F37" s="7"/>
      <c r="G37" s="75">
        <f aca="1">Gemüse</f>
        <v>0</v>
      </c>
      <c r="H37" s="76"/>
      <c r="I37" s="7"/>
      <c r="J37" s="7"/>
      <c r="K37" s="77" t="str">
        <f aca="1">Aufschnitt</f>
        <v>Rumpsteak</v>
      </c>
      <c r="L37" s="76"/>
      <c r="M37" s="7"/>
      <c r="N37" s="7"/>
      <c r="O37" s="77">
        <f aca="1">Milchprodukte</f>
        <v>0</v>
      </c>
      <c r="P37" s="76"/>
      <c r="Q37" s="7"/>
      <c r="R37" s="7"/>
      <c r="S37" s="77">
        <f aca="1">Backwaren</f>
        <v>0</v>
      </c>
      <c r="T37" s="76"/>
      <c r="U37" s="7"/>
      <c r="V37" s="7"/>
      <c r="W37" s="77" t="str">
        <f aca="1">Tiefkühl</f>
        <v>Spinat</v>
      </c>
      <c r="X37" s="76"/>
      <c r="Y37" s="7"/>
      <c r="Z37" s="7"/>
      <c r="AA37" s="77">
        <f aca="1">Getränke</f>
        <v>0</v>
      </c>
      <c r="AB37" s="76"/>
      <c r="AC37" s="7"/>
      <c r="AD37" s="7"/>
      <c r="AE37" s="77" t="str">
        <f aca="1">Gewürze</f>
        <v>Zitronengras</v>
      </c>
      <c r="AF37" s="76"/>
      <c r="AG37" s="7"/>
      <c r="AH37" s="7"/>
      <c r="AI37" s="77" t="str">
        <f aca="1">Haltbares</f>
        <v>Rohrzucker</v>
      </c>
      <c r="AJ37" s="76"/>
      <c r="AK37" s="7"/>
      <c r="AL37" s="7"/>
      <c r="AM37" s="77">
        <f aca="1">Süßes</f>
        <v>0</v>
      </c>
      <c r="AN37" s="76"/>
      <c r="AO37" s="7"/>
      <c r="AP37" s="7"/>
      <c r="AQ37" s="77" t="str">
        <f aca="1">Haushalt</f>
        <v>WZ-Reiniger</v>
      </c>
      <c r="AR37" s="76"/>
      <c r="AS37" s="7"/>
      <c r="AT37" s="7"/>
      <c r="AU37" s="77">
        <f aca="1">Drogerie</f>
        <v>0</v>
      </c>
      <c r="AV37" s="76"/>
      <c r="AW37" s="7"/>
      <c r="AX37" s="7"/>
      <c r="AY37" s="83">
        <f aca="1">Sonstiges</f>
        <v>0</v>
      </c>
      <c r="AZ37" s="27"/>
    </row>
    <row r="38" spans="1:52" ht="17" customHeight="1">
      <c r="A38" s="6"/>
      <c r="B38" s="7"/>
      <c r="C38" s="75">
        <f aca="1">Obst</f>
        <v>0</v>
      </c>
      <c r="D38" s="76"/>
      <c r="E38" s="7"/>
      <c r="F38" s="7"/>
      <c r="G38" s="75">
        <f aca="1">Gemüse</f>
        <v>0</v>
      </c>
      <c r="H38" s="76"/>
      <c r="I38" s="7"/>
      <c r="J38" s="7"/>
      <c r="K38" s="77" t="str">
        <f aca="1">Aufschnitt</f>
        <v>Salami</v>
      </c>
      <c r="L38" s="76"/>
      <c r="M38" s="7"/>
      <c r="N38" s="7"/>
      <c r="O38" s="77">
        <f aca="1">Milchprodukte</f>
        <v>0</v>
      </c>
      <c r="P38" s="76"/>
      <c r="Q38" s="7"/>
      <c r="R38" s="7"/>
      <c r="S38" s="77">
        <f aca="1">Backwaren</f>
        <v>0</v>
      </c>
      <c r="T38" s="76"/>
      <c r="U38" s="7"/>
      <c r="V38" s="7"/>
      <c r="W38" s="77" t="str">
        <f aca="1">Tiefkühl</f>
        <v>Thunfisch</v>
      </c>
      <c r="X38" s="76"/>
      <c r="Y38" s="7"/>
      <c r="Z38" s="7"/>
      <c r="AA38" s="77">
        <f aca="1">Getränke</f>
        <v>0</v>
      </c>
      <c r="AB38" s="76"/>
      <c r="AC38" s="7"/>
      <c r="AD38" s="7"/>
      <c r="AE38" s="77" t="str">
        <f aca="1">Gewürze</f>
        <v>Zitronenschalen</v>
      </c>
      <c r="AF38" s="76"/>
      <c r="AG38" s="7"/>
      <c r="AH38" s="7"/>
      <c r="AI38" s="77" t="str">
        <f aca="1">Haltbares</f>
        <v>Salz</v>
      </c>
      <c r="AJ38" s="76"/>
      <c r="AK38" s="7"/>
      <c r="AL38" s="7"/>
      <c r="AM38" s="77">
        <f aca="1">Süßes</f>
        <v>0</v>
      </c>
      <c r="AN38" s="76"/>
      <c r="AO38" s="7"/>
      <c r="AP38" s="7"/>
      <c r="AQ38" s="77">
        <f aca="1">Haushalt</f>
        <v>0</v>
      </c>
      <c r="AR38" s="76"/>
      <c r="AS38" s="7"/>
      <c r="AT38" s="7"/>
      <c r="AU38" s="77">
        <f aca="1">Drogerie</f>
        <v>0</v>
      </c>
      <c r="AV38" s="76"/>
      <c r="AW38" s="7"/>
      <c r="AX38" s="7"/>
      <c r="AY38" s="83">
        <f aca="1">Sonstiges</f>
        <v>0</v>
      </c>
      <c r="AZ38" s="27"/>
    </row>
    <row r="39" spans="1:52" ht="17" customHeight="1">
      <c r="A39" s="6"/>
      <c r="B39" s="7"/>
      <c r="C39" s="75">
        <f aca="1">Obst</f>
        <v>0</v>
      </c>
      <c r="D39" s="76"/>
      <c r="E39" s="7"/>
      <c r="F39" s="7"/>
      <c r="G39" s="75">
        <f aca="1">Gemüse</f>
        <v>0</v>
      </c>
      <c r="H39" s="76"/>
      <c r="I39" s="7"/>
      <c r="J39" s="7"/>
      <c r="K39" s="77" t="str">
        <f aca="1">Aufschnitt</f>
        <v>Schmalz</v>
      </c>
      <c r="L39" s="76"/>
      <c r="M39" s="7"/>
      <c r="N39" s="7"/>
      <c r="O39" s="77">
        <f aca="1">Milchprodukte</f>
        <v>0</v>
      </c>
      <c r="P39" s="76"/>
      <c r="Q39" s="7"/>
      <c r="R39" s="7"/>
      <c r="S39" s="77">
        <f aca="1">Backwaren</f>
        <v>0</v>
      </c>
      <c r="T39" s="76"/>
      <c r="U39" s="7"/>
      <c r="V39" s="7"/>
      <c r="W39" s="77" t="str">
        <f aca="1">Tiefkühl</f>
        <v>Tintenfisch</v>
      </c>
      <c r="X39" s="76"/>
      <c r="Y39" s="7"/>
      <c r="Z39" s="7"/>
      <c r="AA39" s="77">
        <f aca="1">Getränke</f>
        <v>0</v>
      </c>
      <c r="AB39" s="76"/>
      <c r="AC39" s="7"/>
      <c r="AD39" s="7"/>
      <c r="AE39" s="77" t="str">
        <f aca="1">Gewürze</f>
        <v>Zwiebelgranulat</v>
      </c>
      <c r="AF39" s="76"/>
      <c r="AG39" s="7"/>
      <c r="AH39" s="7"/>
      <c r="AI39" s="77" t="str">
        <f aca="1">Haltbares</f>
        <v>Schwarzer Tee</v>
      </c>
      <c r="AJ39" s="76"/>
      <c r="AK39" s="7"/>
      <c r="AL39" s="7"/>
      <c r="AM39" s="77">
        <f aca="1">Süßes</f>
        <v>0</v>
      </c>
      <c r="AN39" s="76"/>
      <c r="AO39" s="7"/>
      <c r="AP39" s="7"/>
      <c r="AQ39" s="77">
        <f aca="1">Haushalt</f>
        <v>0</v>
      </c>
      <c r="AR39" s="76"/>
      <c r="AS39" s="7"/>
      <c r="AT39" s="7"/>
      <c r="AU39" s="77">
        <f aca="1">Drogerie</f>
        <v>0</v>
      </c>
      <c r="AV39" s="76"/>
      <c r="AW39" s="7"/>
      <c r="AX39" s="7"/>
      <c r="AY39" s="83">
        <f aca="1">Sonstiges</f>
        <v>0</v>
      </c>
      <c r="AZ39" s="27"/>
    </row>
    <row r="40" spans="1:52" ht="17" customHeight="1">
      <c r="A40" s="6"/>
      <c r="B40" s="7"/>
      <c r="C40" s="75">
        <f aca="1">Obst</f>
        <v>0</v>
      </c>
      <c r="D40" s="76"/>
      <c r="E40" s="7"/>
      <c r="F40" s="7"/>
      <c r="G40" s="75">
        <f aca="1">Gemüse</f>
        <v>0</v>
      </c>
      <c r="H40" s="76"/>
      <c r="I40" s="7"/>
      <c r="J40" s="7"/>
      <c r="K40" s="77" t="str">
        <f aca="1">Aufschnitt</f>
        <v>Schnitzel</v>
      </c>
      <c r="L40" s="76"/>
      <c r="M40" s="7"/>
      <c r="N40" s="7"/>
      <c r="O40" s="77">
        <f aca="1">Milchprodukte</f>
        <v>0</v>
      </c>
      <c r="P40" s="76"/>
      <c r="Q40" s="7"/>
      <c r="R40" s="7"/>
      <c r="S40" s="77">
        <f aca="1">Backwaren</f>
        <v>0</v>
      </c>
      <c r="T40" s="76"/>
      <c r="U40" s="7"/>
      <c r="V40" s="7"/>
      <c r="W40" s="77">
        <f aca="1">Tiefkühl</f>
        <v>0</v>
      </c>
      <c r="X40" s="76"/>
      <c r="Y40" s="7"/>
      <c r="Z40" s="7"/>
      <c r="AA40" s="77">
        <f aca="1">Getränke</f>
        <v>0</v>
      </c>
      <c r="AB40" s="76"/>
      <c r="AC40" s="7"/>
      <c r="AD40" s="7"/>
      <c r="AE40" s="77">
        <f aca="1">Gewürze</f>
        <v>0</v>
      </c>
      <c r="AF40" s="76"/>
      <c r="AG40" s="7"/>
      <c r="AH40" s="7"/>
      <c r="AI40" s="77" t="str">
        <f aca="1">Haltbares</f>
        <v>Senf</v>
      </c>
      <c r="AJ40" s="76"/>
      <c r="AK40" s="7"/>
      <c r="AL40" s="7"/>
      <c r="AM40" s="77">
        <f aca="1">Süßes</f>
        <v>0</v>
      </c>
      <c r="AN40" s="76"/>
      <c r="AO40" s="7"/>
      <c r="AP40" s="7"/>
      <c r="AQ40" s="77">
        <f aca="1">Haushalt</f>
        <v>0</v>
      </c>
      <c r="AR40" s="76"/>
      <c r="AS40" s="7"/>
      <c r="AT40" s="7"/>
      <c r="AU40" s="77">
        <f aca="1">Drogerie</f>
        <v>0</v>
      </c>
      <c r="AV40" s="76"/>
      <c r="AW40" s="7"/>
      <c r="AX40" s="7"/>
      <c r="AY40" s="83">
        <f aca="1">Sonstiges</f>
        <v>0</v>
      </c>
      <c r="AZ40" s="27"/>
    </row>
    <row r="41" spans="1:52" ht="17" customHeight="1">
      <c r="A41" s="6"/>
      <c r="B41" s="7"/>
      <c r="C41" s="75">
        <f aca="1">Obst</f>
        <v>0</v>
      </c>
      <c r="D41" s="76"/>
      <c r="E41" s="7"/>
      <c r="F41" s="7"/>
      <c r="G41" s="75">
        <f aca="1">Gemüse</f>
        <v>0</v>
      </c>
      <c r="H41" s="76"/>
      <c r="I41" s="7"/>
      <c r="J41" s="7"/>
      <c r="K41" s="77" t="str">
        <f aca="1">Aufschnitt</f>
        <v>Schweinebraten</v>
      </c>
      <c r="L41" s="76"/>
      <c r="M41" s="7"/>
      <c r="N41" s="7"/>
      <c r="O41" s="77">
        <f aca="1">Milchprodukte</f>
        <v>0</v>
      </c>
      <c r="P41" s="76"/>
      <c r="Q41" s="7"/>
      <c r="R41" s="7"/>
      <c r="S41" s="77">
        <f aca="1">Backwaren</f>
        <v>0</v>
      </c>
      <c r="T41" s="76"/>
      <c r="U41" s="7"/>
      <c r="V41" s="7"/>
      <c r="W41" s="77">
        <f aca="1">Tiefkühl</f>
        <v>0</v>
      </c>
      <c r="X41" s="76"/>
      <c r="Y41" s="7"/>
      <c r="Z41" s="7"/>
      <c r="AA41" s="77">
        <f aca="1">Getränke</f>
        <v>0</v>
      </c>
      <c r="AB41" s="76"/>
      <c r="AC41" s="7"/>
      <c r="AD41" s="7"/>
      <c r="AE41" s="77">
        <f aca="1">Gewürze</f>
        <v>0</v>
      </c>
      <c r="AF41" s="76"/>
      <c r="AG41" s="7"/>
      <c r="AH41" s="7"/>
      <c r="AI41" s="77" t="str">
        <f aca="1">Haltbares</f>
        <v>Soßenbinder</v>
      </c>
      <c r="AJ41" s="76"/>
      <c r="AK41" s="7"/>
      <c r="AL41" s="7"/>
      <c r="AM41" s="77">
        <f aca="1">Süßes</f>
        <v>0</v>
      </c>
      <c r="AN41" s="76"/>
      <c r="AO41" s="7"/>
      <c r="AP41" s="7"/>
      <c r="AQ41" s="77">
        <f aca="1">Haushalt</f>
        <v>0</v>
      </c>
      <c r="AR41" s="76"/>
      <c r="AS41" s="7"/>
      <c r="AT41" s="7"/>
      <c r="AU41" s="77">
        <f aca="1">Drogerie</f>
        <v>0</v>
      </c>
      <c r="AV41" s="76"/>
      <c r="AW41" s="7"/>
      <c r="AX41" s="7"/>
      <c r="AY41" s="83">
        <f aca="1">Sonstiges</f>
        <v>0</v>
      </c>
      <c r="AZ41" s="27"/>
    </row>
    <row r="42" spans="1:52" ht="17" customHeight="1">
      <c r="A42" s="6"/>
      <c r="B42" s="7"/>
      <c r="C42" s="75">
        <f aca="1">Obst</f>
        <v>0</v>
      </c>
      <c r="D42" s="76"/>
      <c r="E42" s="7"/>
      <c r="F42" s="7"/>
      <c r="G42" s="75">
        <f aca="1">Gemüse</f>
        <v>0</v>
      </c>
      <c r="H42" s="76"/>
      <c r="I42" s="7"/>
      <c r="J42" s="7"/>
      <c r="K42" s="77" t="str">
        <f aca="1">Aufschnitt</f>
        <v>Schweinefilet</v>
      </c>
      <c r="L42" s="76"/>
      <c r="M42" s="7"/>
      <c r="N42" s="7"/>
      <c r="O42" s="77">
        <f aca="1">Milchprodukte</f>
        <v>0</v>
      </c>
      <c r="P42" s="76"/>
      <c r="Q42" s="7"/>
      <c r="R42" s="7"/>
      <c r="S42" s="77">
        <f aca="1">Backwaren</f>
        <v>0</v>
      </c>
      <c r="T42" s="76"/>
      <c r="U42" s="7"/>
      <c r="V42" s="7"/>
      <c r="W42" s="77">
        <f aca="1">Tiefkühl</f>
        <v>0</v>
      </c>
      <c r="X42" s="76"/>
      <c r="Y42" s="7"/>
      <c r="Z42" s="7"/>
      <c r="AA42" s="77">
        <f aca="1">Getränke</f>
        <v>0</v>
      </c>
      <c r="AB42" s="76"/>
      <c r="AC42" s="7"/>
      <c r="AD42" s="7"/>
      <c r="AE42" s="77">
        <f aca="1">Gewürze</f>
        <v>0</v>
      </c>
      <c r="AF42" s="76"/>
      <c r="AG42" s="7"/>
      <c r="AH42" s="7"/>
      <c r="AI42" s="77" t="str">
        <f aca="1">Haltbares</f>
        <v>Spagetti</v>
      </c>
      <c r="AJ42" s="76"/>
      <c r="AK42" s="7"/>
      <c r="AL42" s="7"/>
      <c r="AM42" s="77">
        <f aca="1">Süßes</f>
        <v>0</v>
      </c>
      <c r="AN42" s="76"/>
      <c r="AO42" s="7"/>
      <c r="AP42" s="7"/>
      <c r="AQ42" s="77">
        <f aca="1">Haushalt</f>
        <v>0</v>
      </c>
      <c r="AR42" s="76"/>
      <c r="AS42" s="7"/>
      <c r="AT42" s="7"/>
      <c r="AU42" s="77">
        <f aca="1">Drogerie</f>
        <v>0</v>
      </c>
      <c r="AV42" s="76"/>
      <c r="AW42" s="7"/>
      <c r="AX42" s="7"/>
      <c r="AY42" s="83">
        <f aca="1">Sonstiges</f>
        <v>0</v>
      </c>
      <c r="AZ42" s="27"/>
    </row>
    <row r="43" spans="1:52" ht="17" customHeight="1">
      <c r="A43" s="6"/>
      <c r="B43" s="7"/>
      <c r="C43" s="75">
        <f aca="1">Obst</f>
        <v>0</v>
      </c>
      <c r="D43" s="76"/>
      <c r="E43" s="7"/>
      <c r="F43" s="7"/>
      <c r="G43" s="75">
        <f aca="1">Gemüse</f>
        <v>0</v>
      </c>
      <c r="H43" s="76"/>
      <c r="I43" s="7"/>
      <c r="J43" s="7"/>
      <c r="K43" s="77" t="str">
        <f aca="1">Aufschnitt</f>
        <v>Schweinesteak</v>
      </c>
      <c r="L43" s="76"/>
      <c r="M43" s="7"/>
      <c r="N43" s="7"/>
      <c r="O43" s="77">
        <f aca="1">Milchprodukte</f>
        <v>0</v>
      </c>
      <c r="P43" s="76"/>
      <c r="Q43" s="7"/>
      <c r="R43" s="7"/>
      <c r="S43" s="77">
        <f aca="1">Backwaren</f>
        <v>0</v>
      </c>
      <c r="T43" s="76"/>
      <c r="U43" s="7"/>
      <c r="V43" s="7"/>
      <c r="W43" s="77">
        <f aca="1">Tiefkühl</f>
        <v>0</v>
      </c>
      <c r="X43" s="76"/>
      <c r="Y43" s="7"/>
      <c r="Z43" s="7"/>
      <c r="AA43" s="77">
        <f aca="1">Getränke</f>
        <v>0</v>
      </c>
      <c r="AB43" s="76"/>
      <c r="AC43" s="7"/>
      <c r="AD43" s="7"/>
      <c r="AE43" s="77">
        <f aca="1">Gewürze</f>
        <v>0</v>
      </c>
      <c r="AF43" s="76"/>
      <c r="AG43" s="7"/>
      <c r="AH43" s="7"/>
      <c r="AI43" s="77" t="str">
        <f aca="1">Haltbares</f>
        <v>Suppennudeln</v>
      </c>
      <c r="AJ43" s="76"/>
      <c r="AK43" s="7"/>
      <c r="AL43" s="7"/>
      <c r="AM43" s="77">
        <f aca="1">Süßes</f>
        <v>0</v>
      </c>
      <c r="AN43" s="76"/>
      <c r="AO43" s="7"/>
      <c r="AP43" s="7"/>
      <c r="AQ43" s="77">
        <f aca="1">Haushalt</f>
        <v>0</v>
      </c>
      <c r="AR43" s="76"/>
      <c r="AS43" s="7"/>
      <c r="AT43" s="7"/>
      <c r="AU43" s="77">
        <f aca="1">Drogerie</f>
        <v>0</v>
      </c>
      <c r="AV43" s="76"/>
      <c r="AW43" s="7"/>
      <c r="AX43" s="7"/>
      <c r="AY43" s="83">
        <f aca="1">Sonstiges</f>
        <v>0</v>
      </c>
      <c r="AZ43" s="27"/>
    </row>
    <row r="44" spans="1:52" ht="17" customHeight="1">
      <c r="A44" s="6"/>
      <c r="B44" s="7"/>
      <c r="C44" s="75">
        <f aca="1">Obst</f>
        <v>0</v>
      </c>
      <c r="D44" s="76"/>
      <c r="E44" s="7"/>
      <c r="F44" s="7"/>
      <c r="G44" s="75">
        <f aca="1">Gemüse</f>
        <v>0</v>
      </c>
      <c r="H44" s="76"/>
      <c r="I44" s="7"/>
      <c r="J44" s="7"/>
      <c r="K44" s="77" t="str">
        <f aca="1">Aufschnitt</f>
        <v>Speck</v>
      </c>
      <c r="L44" s="76"/>
      <c r="M44" s="7"/>
      <c r="N44" s="7"/>
      <c r="O44" s="77">
        <f aca="1">Milchprodukte</f>
        <v>0</v>
      </c>
      <c r="P44" s="76"/>
      <c r="Q44" s="7"/>
      <c r="R44" s="7"/>
      <c r="S44" s="77">
        <f aca="1">Backwaren</f>
        <v>0</v>
      </c>
      <c r="T44" s="76"/>
      <c r="U44" s="7"/>
      <c r="V44" s="7"/>
      <c r="W44" s="77">
        <f aca="1">Tiefkühl</f>
        <v>0</v>
      </c>
      <c r="X44" s="76"/>
      <c r="Y44" s="7"/>
      <c r="Z44" s="7"/>
      <c r="AA44" s="77">
        <f aca="1">Getränke</f>
        <v>0</v>
      </c>
      <c r="AB44" s="76"/>
      <c r="AC44" s="7"/>
      <c r="AD44" s="7"/>
      <c r="AE44" s="77">
        <f aca="1">Gewürze</f>
        <v>0</v>
      </c>
      <c r="AF44" s="76"/>
      <c r="AG44" s="7"/>
      <c r="AH44" s="7"/>
      <c r="AI44" s="77" t="str">
        <f aca="1">Haltbares</f>
        <v>Sushireis</v>
      </c>
      <c r="AJ44" s="76"/>
      <c r="AK44" s="7"/>
      <c r="AL44" s="7"/>
      <c r="AM44" s="77">
        <f aca="1">Süßes</f>
        <v>0</v>
      </c>
      <c r="AN44" s="76"/>
      <c r="AO44" s="7"/>
      <c r="AP44" s="7"/>
      <c r="AQ44" s="77">
        <f aca="1">Haushalt</f>
        <v>0</v>
      </c>
      <c r="AR44" s="76"/>
      <c r="AS44" s="7"/>
      <c r="AT44" s="7"/>
      <c r="AU44" s="77">
        <f aca="1">Drogerie</f>
        <v>0</v>
      </c>
      <c r="AV44" s="76"/>
      <c r="AW44" s="7"/>
      <c r="AX44" s="7"/>
      <c r="AY44" s="83">
        <f aca="1">Sonstiges</f>
        <v>0</v>
      </c>
      <c r="AZ44" s="27"/>
    </row>
    <row r="45" spans="1:52" ht="17" customHeight="1">
      <c r="A45" s="6"/>
      <c r="B45" s="7"/>
      <c r="C45" s="75">
        <f aca="1">Obst</f>
        <v>0</v>
      </c>
      <c r="D45" s="76"/>
      <c r="E45" s="7"/>
      <c r="F45" s="7"/>
      <c r="G45" s="75">
        <f aca="1">Gemüse</f>
        <v>0</v>
      </c>
      <c r="H45" s="76"/>
      <c r="I45" s="7"/>
      <c r="J45" s="7"/>
      <c r="K45" s="77" t="str">
        <f aca="1">Aufschnitt</f>
        <v>Speckwürfel</v>
      </c>
      <c r="L45" s="76"/>
      <c r="M45" s="7"/>
      <c r="N45" s="7"/>
      <c r="O45" s="77">
        <f aca="1">Milchprodukte</f>
        <v>0</v>
      </c>
      <c r="P45" s="76"/>
      <c r="Q45" s="7"/>
      <c r="R45" s="7"/>
      <c r="S45" s="77">
        <f aca="1">Backwaren</f>
        <v>0</v>
      </c>
      <c r="T45" s="76"/>
      <c r="U45" s="7"/>
      <c r="V45" s="7"/>
      <c r="W45" s="77">
        <f aca="1">Tiefkühl</f>
        <v>0</v>
      </c>
      <c r="X45" s="76"/>
      <c r="Y45" s="7"/>
      <c r="Z45" s="7"/>
      <c r="AA45" s="77">
        <f aca="1">Getränke</f>
        <v>0</v>
      </c>
      <c r="AB45" s="76"/>
      <c r="AC45" s="7"/>
      <c r="AD45" s="7"/>
      <c r="AE45" s="77">
        <f aca="1">Gewürze</f>
        <v>0</v>
      </c>
      <c r="AF45" s="76"/>
      <c r="AG45" s="7"/>
      <c r="AH45" s="7"/>
      <c r="AI45" s="77" t="str">
        <f aca="1">Haltbares</f>
        <v>Süßstoff</v>
      </c>
      <c r="AJ45" s="76"/>
      <c r="AK45" s="7"/>
      <c r="AL45" s="7"/>
      <c r="AM45" s="77">
        <f aca="1">Süßes</f>
        <v>0</v>
      </c>
      <c r="AN45" s="76"/>
      <c r="AO45" s="7"/>
      <c r="AP45" s="7"/>
      <c r="AQ45" s="77">
        <f aca="1">Haushalt</f>
        <v>0</v>
      </c>
      <c r="AR45" s="76"/>
      <c r="AS45" s="7"/>
      <c r="AT45" s="7"/>
      <c r="AU45" s="77">
        <f aca="1">Drogerie</f>
        <v>0</v>
      </c>
      <c r="AV45" s="76"/>
      <c r="AW45" s="7"/>
      <c r="AX45" s="7"/>
      <c r="AY45" s="83">
        <f aca="1">Sonstiges</f>
        <v>0</v>
      </c>
      <c r="AZ45" s="27"/>
    </row>
    <row r="46" spans="1:52" ht="17" customHeight="1">
      <c r="A46" s="6"/>
      <c r="B46" s="7"/>
      <c r="C46" s="75">
        <f aca="1">Obst</f>
        <v>0</v>
      </c>
      <c r="D46" s="76"/>
      <c r="E46" s="7"/>
      <c r="F46" s="7"/>
      <c r="G46" s="75">
        <f aca="1">Gemüse</f>
        <v>0</v>
      </c>
      <c r="H46" s="76"/>
      <c r="I46" s="7"/>
      <c r="J46" s="7"/>
      <c r="K46" s="77" t="str">
        <f aca="1">Aufschnitt</f>
        <v>Streichwurst</v>
      </c>
      <c r="L46" s="76"/>
      <c r="M46" s="7"/>
      <c r="N46" s="7"/>
      <c r="O46" s="77">
        <f aca="1">Milchprodukte</f>
        <v>0</v>
      </c>
      <c r="P46" s="76"/>
      <c r="Q46" s="7"/>
      <c r="R46" s="7"/>
      <c r="S46" s="77">
        <f aca="1">Backwaren</f>
        <v>0</v>
      </c>
      <c r="T46" s="76"/>
      <c r="U46" s="7"/>
      <c r="V46" s="7"/>
      <c r="W46" s="77">
        <f aca="1">Tiefkühl</f>
        <v>0</v>
      </c>
      <c r="X46" s="76"/>
      <c r="Y46" s="7"/>
      <c r="Z46" s="7"/>
      <c r="AA46" s="77">
        <f aca="1">Getränke</f>
        <v>0</v>
      </c>
      <c r="AB46" s="76"/>
      <c r="AC46" s="7"/>
      <c r="AD46" s="7"/>
      <c r="AE46" s="77">
        <f aca="1">Gewürze</f>
        <v>0</v>
      </c>
      <c r="AF46" s="76"/>
      <c r="AG46" s="7"/>
      <c r="AH46" s="7"/>
      <c r="AI46" s="77" t="str">
        <f aca="1">Haltbares</f>
        <v>Vanillezucker</v>
      </c>
      <c r="AJ46" s="76"/>
      <c r="AK46" s="7"/>
      <c r="AL46" s="7"/>
      <c r="AM46" s="77">
        <f aca="1">Süßes</f>
        <v>0</v>
      </c>
      <c r="AN46" s="76"/>
      <c r="AO46" s="7"/>
      <c r="AP46" s="7"/>
      <c r="AQ46" s="77">
        <f aca="1">Haushalt</f>
        <v>0</v>
      </c>
      <c r="AR46" s="76"/>
      <c r="AS46" s="7"/>
      <c r="AT46" s="7"/>
      <c r="AU46" s="77">
        <f aca="1">Drogerie</f>
        <v>0</v>
      </c>
      <c r="AV46" s="76"/>
      <c r="AW46" s="7"/>
      <c r="AX46" s="7"/>
      <c r="AY46" s="83">
        <f aca="1">Sonstiges</f>
        <v>0</v>
      </c>
      <c r="AZ46" s="27"/>
    </row>
    <row r="47" spans="1:52" ht="17" customHeight="1">
      <c r="A47" s="6"/>
      <c r="B47" s="7"/>
      <c r="C47" s="75">
        <f aca="1">Obst</f>
        <v>0</v>
      </c>
      <c r="D47" s="76"/>
      <c r="E47" s="7"/>
      <c r="F47" s="7"/>
      <c r="G47" s="75">
        <f aca="1">Gemüse</f>
        <v>0</v>
      </c>
      <c r="H47" s="76"/>
      <c r="I47" s="7"/>
      <c r="J47" s="7"/>
      <c r="K47" s="77" t="str">
        <f aca="1">Aufschnitt</f>
        <v>Sülze</v>
      </c>
      <c r="L47" s="76"/>
      <c r="M47" s="7"/>
      <c r="N47" s="7"/>
      <c r="O47" s="77">
        <f aca="1">Milchprodukte</f>
        <v>0</v>
      </c>
      <c r="P47" s="76"/>
      <c r="Q47" s="7"/>
      <c r="R47" s="7"/>
      <c r="S47" s="77">
        <f aca="1">Backwaren</f>
        <v>0</v>
      </c>
      <c r="T47" s="76"/>
      <c r="U47" s="7"/>
      <c r="V47" s="7"/>
      <c r="W47" s="77">
        <f aca="1">Tiefkühl</f>
        <v>0</v>
      </c>
      <c r="X47" s="76"/>
      <c r="Y47" s="7"/>
      <c r="Z47" s="7"/>
      <c r="AA47" s="77">
        <f aca="1">Getränke</f>
        <v>0</v>
      </c>
      <c r="AB47" s="76"/>
      <c r="AC47" s="7"/>
      <c r="AD47" s="7"/>
      <c r="AE47" s="77">
        <f aca="1">Gewürze</f>
        <v>0</v>
      </c>
      <c r="AF47" s="76"/>
      <c r="AG47" s="7"/>
      <c r="AH47" s="7"/>
      <c r="AI47" s="77" t="str">
        <f aca="1">Haltbares</f>
        <v>Weißer Tee</v>
      </c>
      <c r="AJ47" s="76"/>
      <c r="AK47" s="7"/>
      <c r="AL47" s="7"/>
      <c r="AM47" s="77">
        <f aca="1">Süßes</f>
        <v>0</v>
      </c>
      <c r="AN47" s="76"/>
      <c r="AO47" s="7"/>
      <c r="AP47" s="7"/>
      <c r="AQ47" s="77">
        <f aca="1">Haushalt</f>
        <v>0</v>
      </c>
      <c r="AR47" s="76"/>
      <c r="AS47" s="7"/>
      <c r="AT47" s="7"/>
      <c r="AU47" s="77">
        <f aca="1">Drogerie</f>
        <v>0</v>
      </c>
      <c r="AV47" s="76"/>
      <c r="AW47" s="7"/>
      <c r="AX47" s="7"/>
      <c r="AY47" s="83">
        <f aca="1">Sonstiges</f>
        <v>0</v>
      </c>
      <c r="AZ47" s="27"/>
    </row>
    <row r="48" spans="1:52" ht="17" customHeight="1">
      <c r="A48" s="6"/>
      <c r="B48" s="7"/>
      <c r="C48" s="75">
        <f aca="1">Obst</f>
        <v>0</v>
      </c>
      <c r="D48" s="76"/>
      <c r="E48" s="7"/>
      <c r="F48" s="7"/>
      <c r="G48" s="75">
        <f aca="1">Gemüse</f>
        <v>0</v>
      </c>
      <c r="H48" s="76"/>
      <c r="I48" s="7"/>
      <c r="J48" s="7"/>
      <c r="K48" s="77" t="str">
        <f aca="1">Aufschnitt</f>
        <v>Sülzwurst</v>
      </c>
      <c r="L48" s="76"/>
      <c r="M48" s="7"/>
      <c r="N48" s="7"/>
      <c r="O48" s="77">
        <f aca="1">Milchprodukte</f>
        <v>0</v>
      </c>
      <c r="P48" s="76"/>
      <c r="Q48" s="7"/>
      <c r="R48" s="7"/>
      <c r="S48" s="77">
        <f aca="1">Backwaren</f>
        <v>0</v>
      </c>
      <c r="T48" s="76"/>
      <c r="U48" s="7"/>
      <c r="V48" s="7"/>
      <c r="W48" s="77">
        <f aca="1">Tiefkühl</f>
        <v>0</v>
      </c>
      <c r="X48" s="76"/>
      <c r="Y48" s="7"/>
      <c r="Z48" s="7"/>
      <c r="AA48" s="77">
        <f aca="1">Getränke</f>
        <v>0</v>
      </c>
      <c r="AB48" s="76"/>
      <c r="AC48" s="7"/>
      <c r="AD48" s="7"/>
      <c r="AE48" s="77">
        <f aca="1">Gewürze</f>
        <v>0</v>
      </c>
      <c r="AF48" s="76"/>
      <c r="AG48" s="7"/>
      <c r="AH48" s="7"/>
      <c r="AI48" s="77" t="str">
        <f aca="1">Haltbares</f>
        <v>Worcestersauce</v>
      </c>
      <c r="AJ48" s="76"/>
      <c r="AK48" s="7"/>
      <c r="AL48" s="7"/>
      <c r="AM48" s="77">
        <f aca="1">Süßes</f>
        <v>0</v>
      </c>
      <c r="AN48" s="76"/>
      <c r="AO48" s="7"/>
      <c r="AP48" s="7"/>
      <c r="AQ48" s="77">
        <f aca="1">Haushalt</f>
        <v>0</v>
      </c>
      <c r="AR48" s="76"/>
      <c r="AS48" s="7"/>
      <c r="AT48" s="7"/>
      <c r="AU48" s="77">
        <f aca="1">Drogerie</f>
        <v>0</v>
      </c>
      <c r="AV48" s="76"/>
      <c r="AW48" s="7"/>
      <c r="AX48" s="7"/>
      <c r="AY48" s="83">
        <f aca="1">Sonstiges</f>
        <v>0</v>
      </c>
      <c r="AZ48" s="27"/>
    </row>
    <row r="49" spans="1:52" ht="17" customHeight="1">
      <c r="A49" s="6"/>
      <c r="B49" s="7"/>
      <c r="C49" s="75">
        <f aca="1">Obst</f>
        <v>0</v>
      </c>
      <c r="D49" s="76"/>
      <c r="E49" s="7"/>
      <c r="F49" s="7"/>
      <c r="G49" s="75">
        <f aca="1">Gemüse</f>
        <v>0</v>
      </c>
      <c r="H49" s="76"/>
      <c r="I49" s="7"/>
      <c r="J49" s="7"/>
      <c r="K49" s="77" t="str">
        <f aca="1">Aufschnitt</f>
        <v>Teewurst</v>
      </c>
      <c r="L49" s="76"/>
      <c r="M49" s="7"/>
      <c r="N49" s="7"/>
      <c r="O49" s="77">
        <f aca="1">Milchprodukte</f>
        <v>0</v>
      </c>
      <c r="P49" s="76"/>
      <c r="Q49" s="7"/>
      <c r="R49" s="7"/>
      <c r="S49" s="77">
        <f aca="1">Backwaren</f>
        <v>0</v>
      </c>
      <c r="T49" s="76"/>
      <c r="U49" s="7"/>
      <c r="V49" s="7"/>
      <c r="W49" s="77">
        <f aca="1">Tiefkühl</f>
        <v>0</v>
      </c>
      <c r="X49" s="76"/>
      <c r="Y49" s="7"/>
      <c r="Z49" s="7"/>
      <c r="AA49" s="77">
        <f aca="1">Getränke</f>
        <v>0</v>
      </c>
      <c r="AB49" s="76"/>
      <c r="AC49" s="7"/>
      <c r="AD49" s="7"/>
      <c r="AE49" s="77">
        <f aca="1">Gewürze</f>
        <v>0</v>
      </c>
      <c r="AF49" s="76"/>
      <c r="AG49" s="7"/>
      <c r="AH49" s="7"/>
      <c r="AI49" s="77" t="str">
        <f aca="1">Haltbares</f>
        <v>Würfelzucker</v>
      </c>
      <c r="AJ49" s="76"/>
      <c r="AK49" s="7"/>
      <c r="AL49" s="7"/>
      <c r="AM49" s="77">
        <f aca="1">Süßes</f>
        <v>0</v>
      </c>
      <c r="AN49" s="76"/>
      <c r="AO49" s="7"/>
      <c r="AP49" s="7"/>
      <c r="AQ49" s="77">
        <f aca="1">Haushalt</f>
        <v>0</v>
      </c>
      <c r="AR49" s="76"/>
      <c r="AS49" s="7"/>
      <c r="AT49" s="7"/>
      <c r="AU49" s="77">
        <f aca="1">Drogerie</f>
        <v>0</v>
      </c>
      <c r="AV49" s="76"/>
      <c r="AW49" s="7"/>
      <c r="AX49" s="7"/>
      <c r="AY49" s="83">
        <f aca="1">Sonstiges</f>
        <v>0</v>
      </c>
      <c r="AZ49" s="27"/>
    </row>
    <row r="50" spans="1:52" ht="17" customHeight="1">
      <c r="A50" s="6"/>
      <c r="B50" s="7"/>
      <c r="C50" s="75">
        <f aca="1">Obst</f>
        <v>0</v>
      </c>
      <c r="D50" s="76"/>
      <c r="E50" s="7"/>
      <c r="F50" s="7"/>
      <c r="G50" s="75">
        <f aca="1">Gemüse</f>
        <v>0</v>
      </c>
      <c r="H50" s="76"/>
      <c r="I50" s="7"/>
      <c r="J50" s="7"/>
      <c r="K50" s="77" t="str">
        <f aca="1">Aufschnitt</f>
        <v>Wiener Würstchen</v>
      </c>
      <c r="L50" s="76"/>
      <c r="M50" s="7"/>
      <c r="N50" s="7"/>
      <c r="O50" s="77">
        <f aca="1">Milchprodukte</f>
        <v>0</v>
      </c>
      <c r="P50" s="76"/>
      <c r="Q50" s="7"/>
      <c r="R50" s="7"/>
      <c r="S50" s="77">
        <f aca="1">Backwaren</f>
        <v>0</v>
      </c>
      <c r="T50" s="76"/>
      <c r="U50" s="7"/>
      <c r="V50" s="7"/>
      <c r="W50" s="77">
        <f aca="1">Tiefkühl</f>
        <v>0</v>
      </c>
      <c r="X50" s="76"/>
      <c r="Y50" s="7"/>
      <c r="Z50" s="7"/>
      <c r="AA50" s="77">
        <f aca="1">Getränke</f>
        <v>0</v>
      </c>
      <c r="AB50" s="76"/>
      <c r="AC50" s="7"/>
      <c r="AD50" s="7"/>
      <c r="AE50" s="77">
        <f aca="1">Gewürze</f>
        <v>0</v>
      </c>
      <c r="AF50" s="76"/>
      <c r="AG50" s="7"/>
      <c r="AH50" s="7"/>
      <c r="AI50" s="77" t="str">
        <f aca="1">Haltbares</f>
        <v>Wurstkonserven</v>
      </c>
      <c r="AJ50" s="76"/>
      <c r="AK50" s="7"/>
      <c r="AL50" s="7"/>
      <c r="AM50" s="77">
        <f aca="1">Süßes</f>
        <v>0</v>
      </c>
      <c r="AN50" s="76"/>
      <c r="AO50" s="7"/>
      <c r="AP50" s="7"/>
      <c r="AQ50" s="77">
        <f aca="1">Haushalt</f>
        <v>0</v>
      </c>
      <c r="AR50" s="76"/>
      <c r="AS50" s="7"/>
      <c r="AT50" s="7"/>
      <c r="AU50" s="77">
        <f aca="1">Drogerie</f>
        <v>0</v>
      </c>
      <c r="AV50" s="76"/>
      <c r="AW50" s="7"/>
      <c r="AX50" s="7"/>
      <c r="AY50" s="83">
        <f aca="1">Sonstiges</f>
        <v>0</v>
      </c>
      <c r="AZ50" s="27"/>
    </row>
    <row r="51" spans="1:52">
      <c r="A51" s="6"/>
      <c r="B51" s="7"/>
      <c r="C51" s="75">
        <f aca="1">Obst</f>
        <v>0</v>
      </c>
      <c r="D51" s="76"/>
      <c r="E51" s="7"/>
      <c r="F51" s="7"/>
      <c r="G51" s="75">
        <f aca="1">Gemüse</f>
        <v>0</v>
      </c>
      <c r="H51" s="76"/>
      <c r="I51" s="7"/>
      <c r="J51" s="7"/>
      <c r="K51" s="77">
        <f aca="1">Aufschnitt</f>
        <v>0</v>
      </c>
      <c r="L51" s="76"/>
      <c r="M51" s="7"/>
      <c r="N51" s="7"/>
      <c r="O51" s="77">
        <f aca="1">Milchprodukte</f>
        <v>0</v>
      </c>
      <c r="P51" s="76"/>
      <c r="Q51" s="7"/>
      <c r="R51" s="7"/>
      <c r="S51" s="77">
        <f aca="1">Backwaren</f>
        <v>0</v>
      </c>
      <c r="T51" s="76"/>
      <c r="U51" s="7"/>
      <c r="V51" s="7"/>
      <c r="W51" s="77">
        <f aca="1">Tiefkühl</f>
        <v>0</v>
      </c>
      <c r="X51" s="76"/>
      <c r="Y51" s="7"/>
      <c r="Z51" s="7"/>
      <c r="AA51" s="77">
        <f aca="1">Getränke</f>
        <v>0</v>
      </c>
      <c r="AB51" s="76"/>
      <c r="AC51" s="7"/>
      <c r="AD51" s="7"/>
      <c r="AE51" s="77">
        <f aca="1">Gewürze</f>
        <v>0</v>
      </c>
      <c r="AF51" s="76"/>
      <c r="AG51" s="7"/>
      <c r="AH51" s="7"/>
      <c r="AI51" s="77" t="str">
        <f aca="1">Haltbares</f>
        <v>Zucker</v>
      </c>
      <c r="AJ51" s="76"/>
      <c r="AK51" s="7"/>
      <c r="AL51" s="7"/>
      <c r="AM51" s="77">
        <f aca="1">Süßes</f>
        <v>0</v>
      </c>
      <c r="AN51" s="76"/>
      <c r="AO51" s="7"/>
      <c r="AP51" s="7"/>
      <c r="AQ51" s="77">
        <f aca="1">Haushalt</f>
        <v>0</v>
      </c>
      <c r="AR51" s="76"/>
      <c r="AS51" s="7"/>
      <c r="AT51" s="7"/>
      <c r="AU51" s="77">
        <f aca="1">Drogerie</f>
        <v>0</v>
      </c>
      <c r="AV51" s="76"/>
      <c r="AW51" s="7"/>
      <c r="AX51" s="7"/>
      <c r="AY51" s="83">
        <f aca="1">Sonstiges</f>
        <v>0</v>
      </c>
      <c r="AZ51" s="27"/>
    </row>
    <row r="52" spans="1:52">
      <c r="A52" s="6"/>
      <c r="B52" s="7"/>
      <c r="C52" s="75">
        <f aca="1">Obst</f>
        <v>0</v>
      </c>
      <c r="D52" s="76"/>
      <c r="E52" s="7"/>
      <c r="F52" s="7"/>
      <c r="G52" s="75">
        <f aca="1">Gemüse</f>
        <v>0</v>
      </c>
      <c r="H52" s="76"/>
      <c r="I52" s="7"/>
      <c r="J52" s="7"/>
      <c r="K52" s="77">
        <f aca="1">Aufschnitt</f>
        <v>0</v>
      </c>
      <c r="L52" s="76"/>
      <c r="M52" s="7"/>
      <c r="N52" s="7"/>
      <c r="O52" s="77">
        <f aca="1">Milchprodukte</f>
        <v>0</v>
      </c>
      <c r="P52" s="76"/>
      <c r="Q52" s="7"/>
      <c r="R52" s="7"/>
      <c r="S52" s="77">
        <f aca="1">Backwaren</f>
        <v>0</v>
      </c>
      <c r="T52" s="76"/>
      <c r="U52" s="7"/>
      <c r="V52" s="7"/>
      <c r="W52" s="77">
        <f aca="1">Tiefkühl</f>
        <v>0</v>
      </c>
      <c r="X52" s="76"/>
      <c r="Y52" s="7"/>
      <c r="Z52" s="7"/>
      <c r="AA52" s="77">
        <f aca="1">Getränke</f>
        <v>0</v>
      </c>
      <c r="AB52" s="76"/>
      <c r="AC52" s="7"/>
      <c r="AD52" s="7"/>
      <c r="AE52" s="77">
        <f aca="1">Gewürze</f>
        <v>0</v>
      </c>
      <c r="AF52" s="76"/>
      <c r="AG52" s="7"/>
      <c r="AH52" s="7"/>
      <c r="AI52" s="77">
        <f aca="1">Haltbares</f>
        <v>0</v>
      </c>
      <c r="AJ52" s="76"/>
      <c r="AK52" s="7"/>
      <c r="AL52" s="7"/>
      <c r="AM52" s="77">
        <f aca="1">Süßes</f>
        <v>0</v>
      </c>
      <c r="AN52" s="76"/>
      <c r="AO52" s="7"/>
      <c r="AP52" s="7"/>
      <c r="AQ52" s="77">
        <f aca="1">Haushalt</f>
        <v>0</v>
      </c>
      <c r="AR52" s="76"/>
      <c r="AS52" s="7"/>
      <c r="AT52" s="7"/>
      <c r="AU52" s="77">
        <f aca="1">Drogerie</f>
        <v>0</v>
      </c>
      <c r="AV52" s="76"/>
      <c r="AW52" s="7"/>
      <c r="AX52" s="7"/>
      <c r="AY52" s="83">
        <f aca="1">Sonstiges</f>
        <v>0</v>
      </c>
      <c r="AZ52" s="27"/>
    </row>
    <row r="53" spans="1:52">
      <c r="A53" s="6"/>
      <c r="B53" s="7"/>
      <c r="C53" s="75">
        <f aca="1">Obst</f>
        <v>0</v>
      </c>
      <c r="D53" s="76"/>
      <c r="E53" s="7"/>
      <c r="F53" s="7"/>
      <c r="G53" s="75">
        <f aca="1">Gemüse</f>
        <v>0</v>
      </c>
      <c r="H53" s="76"/>
      <c r="I53" s="7"/>
      <c r="J53" s="7"/>
      <c r="K53" s="77">
        <f aca="1">Aufschnitt</f>
        <v>0</v>
      </c>
      <c r="L53" s="76"/>
      <c r="M53" s="7"/>
      <c r="N53" s="7"/>
      <c r="O53" s="77">
        <f aca="1">Milchprodukte</f>
        <v>0</v>
      </c>
      <c r="P53" s="76"/>
      <c r="Q53" s="7"/>
      <c r="R53" s="7"/>
      <c r="S53" s="77">
        <f aca="1">Backwaren</f>
        <v>0</v>
      </c>
      <c r="T53" s="76"/>
      <c r="U53" s="7"/>
      <c r="V53" s="7"/>
      <c r="W53" s="77">
        <f aca="1">Tiefkühl</f>
        <v>0</v>
      </c>
      <c r="X53" s="76"/>
      <c r="Y53" s="7"/>
      <c r="Z53" s="7"/>
      <c r="AA53" s="77">
        <f aca="1">Getränke</f>
        <v>0</v>
      </c>
      <c r="AB53" s="76"/>
      <c r="AC53" s="7"/>
      <c r="AD53" s="7"/>
      <c r="AE53" s="77">
        <f aca="1">Gewürze</f>
        <v>0</v>
      </c>
      <c r="AF53" s="76"/>
      <c r="AG53" s="7"/>
      <c r="AH53" s="7"/>
      <c r="AI53" s="77">
        <f aca="1">Haltbares</f>
        <v>0</v>
      </c>
      <c r="AJ53" s="76"/>
      <c r="AK53" s="7"/>
      <c r="AL53" s="7"/>
      <c r="AM53" s="77">
        <f aca="1">Süßes</f>
        <v>0</v>
      </c>
      <c r="AN53" s="76"/>
      <c r="AO53" s="7"/>
      <c r="AP53" s="7"/>
      <c r="AQ53" s="77">
        <f aca="1">Haushalt</f>
        <v>0</v>
      </c>
      <c r="AR53" s="76"/>
      <c r="AS53" s="7"/>
      <c r="AT53" s="7"/>
      <c r="AU53" s="77">
        <f aca="1">Drogerie</f>
        <v>0</v>
      </c>
      <c r="AV53" s="76"/>
      <c r="AW53" s="7"/>
      <c r="AX53" s="7"/>
      <c r="AY53" s="83">
        <f aca="1">Sonstiges</f>
        <v>0</v>
      </c>
      <c r="AZ53" s="27"/>
    </row>
    <row r="54" spans="1:52">
      <c r="A54" s="6"/>
      <c r="B54" s="7"/>
      <c r="C54" s="75">
        <f aca="1">Obst</f>
        <v>0</v>
      </c>
      <c r="D54" s="76"/>
      <c r="E54" s="7"/>
      <c r="F54" s="7"/>
      <c r="G54" s="75">
        <f aca="1">Gemüse</f>
        <v>0</v>
      </c>
      <c r="H54" s="76"/>
      <c r="I54" s="7"/>
      <c r="J54" s="7"/>
      <c r="K54" s="77">
        <f aca="1">Aufschnitt</f>
        <v>0</v>
      </c>
      <c r="L54" s="76"/>
      <c r="M54" s="7"/>
      <c r="N54" s="7"/>
      <c r="O54" s="77">
        <f aca="1">Milchprodukte</f>
        <v>0</v>
      </c>
      <c r="P54" s="76"/>
      <c r="Q54" s="7"/>
      <c r="R54" s="7"/>
      <c r="S54" s="77">
        <f aca="1">Backwaren</f>
        <v>0</v>
      </c>
      <c r="T54" s="76"/>
      <c r="U54" s="7"/>
      <c r="V54" s="7"/>
      <c r="W54" s="77">
        <f aca="1">Tiefkühl</f>
        <v>0</v>
      </c>
      <c r="X54" s="76"/>
      <c r="Y54" s="7"/>
      <c r="Z54" s="7"/>
      <c r="AA54" s="77">
        <f aca="1">Getränke</f>
        <v>0</v>
      </c>
      <c r="AB54" s="76"/>
      <c r="AC54" s="7"/>
      <c r="AD54" s="7"/>
      <c r="AE54" s="77">
        <f aca="1">Gewürze</f>
        <v>0</v>
      </c>
      <c r="AF54" s="76"/>
      <c r="AG54" s="7"/>
      <c r="AH54" s="7"/>
      <c r="AI54" s="77">
        <f aca="1">Haltbares</f>
        <v>0</v>
      </c>
      <c r="AJ54" s="76"/>
      <c r="AK54" s="7"/>
      <c r="AL54" s="7"/>
      <c r="AM54" s="77">
        <f aca="1">Süßes</f>
        <v>0</v>
      </c>
      <c r="AN54" s="76"/>
      <c r="AO54" s="7"/>
      <c r="AP54" s="7"/>
      <c r="AQ54" s="77">
        <f aca="1">Haushalt</f>
        <v>0</v>
      </c>
      <c r="AR54" s="76"/>
      <c r="AS54" s="7"/>
      <c r="AT54" s="7"/>
      <c r="AU54" s="77">
        <f aca="1">Drogerie</f>
        <v>0</v>
      </c>
      <c r="AV54" s="76"/>
      <c r="AW54" s="7"/>
      <c r="AX54" s="7"/>
      <c r="AY54" s="83">
        <f aca="1">Sonstiges</f>
        <v>0</v>
      </c>
      <c r="AZ54" s="27"/>
    </row>
    <row r="55" spans="1:52">
      <c r="A55" s="6"/>
      <c r="B55" s="7"/>
      <c r="C55" s="75">
        <f aca="1">Obst</f>
        <v>0</v>
      </c>
      <c r="D55" s="76"/>
      <c r="E55" s="7"/>
      <c r="F55" s="7"/>
      <c r="G55" s="75">
        <f aca="1">Gemüse</f>
        <v>0</v>
      </c>
      <c r="H55" s="76"/>
      <c r="I55" s="7"/>
      <c r="J55" s="7"/>
      <c r="K55" s="77">
        <f aca="1">Aufschnitt</f>
        <v>0</v>
      </c>
      <c r="L55" s="76"/>
      <c r="M55" s="7"/>
      <c r="N55" s="7"/>
      <c r="O55" s="77">
        <f aca="1">Milchprodukte</f>
        <v>0</v>
      </c>
      <c r="P55" s="76"/>
      <c r="Q55" s="7"/>
      <c r="R55" s="7"/>
      <c r="S55" s="77">
        <f aca="1">Backwaren</f>
        <v>0</v>
      </c>
      <c r="T55" s="76"/>
      <c r="U55" s="7"/>
      <c r="V55" s="7"/>
      <c r="W55" s="77">
        <f aca="1">Tiefkühl</f>
        <v>0</v>
      </c>
      <c r="X55" s="76"/>
      <c r="Y55" s="7"/>
      <c r="Z55" s="7"/>
      <c r="AA55" s="77">
        <f aca="1">Getränke</f>
        <v>0</v>
      </c>
      <c r="AB55" s="76"/>
      <c r="AC55" s="7"/>
      <c r="AD55" s="7"/>
      <c r="AE55" s="77">
        <f aca="1">Gewürze</f>
        <v>0</v>
      </c>
      <c r="AF55" s="76"/>
      <c r="AG55" s="7"/>
      <c r="AH55" s="7"/>
      <c r="AI55" s="77">
        <f aca="1">Haltbares</f>
        <v>0</v>
      </c>
      <c r="AJ55" s="76"/>
      <c r="AK55" s="7"/>
      <c r="AL55" s="7"/>
      <c r="AM55" s="77">
        <f aca="1">Süßes</f>
        <v>0</v>
      </c>
      <c r="AN55" s="76"/>
      <c r="AO55" s="7"/>
      <c r="AP55" s="7"/>
      <c r="AQ55" s="77">
        <f aca="1">Haushalt</f>
        <v>0</v>
      </c>
      <c r="AR55" s="76"/>
      <c r="AS55" s="7"/>
      <c r="AT55" s="7"/>
      <c r="AU55" s="77">
        <f aca="1">Drogerie</f>
        <v>0</v>
      </c>
      <c r="AV55" s="76"/>
      <c r="AW55" s="7"/>
      <c r="AX55" s="7"/>
      <c r="AY55" s="83">
        <f aca="1">Sonstiges</f>
        <v>0</v>
      </c>
      <c r="AZ55" s="27"/>
    </row>
    <row r="56" spans="1:52">
      <c r="A56" s="6"/>
      <c r="B56" s="7"/>
      <c r="C56" s="75">
        <f aca="1">Obst</f>
        <v>0</v>
      </c>
      <c r="D56" s="76"/>
      <c r="E56" s="7"/>
      <c r="F56" s="7"/>
      <c r="G56" s="75">
        <f aca="1">Gemüse</f>
        <v>0</v>
      </c>
      <c r="H56" s="76"/>
      <c r="I56" s="7"/>
      <c r="J56" s="7"/>
      <c r="K56" s="77">
        <f aca="1">Aufschnitt</f>
        <v>0</v>
      </c>
      <c r="L56" s="76"/>
      <c r="M56" s="7"/>
      <c r="N56" s="7"/>
      <c r="O56" s="77">
        <f aca="1">Milchprodukte</f>
        <v>0</v>
      </c>
      <c r="P56" s="76"/>
      <c r="Q56" s="7"/>
      <c r="R56" s="7"/>
      <c r="S56" s="77">
        <f aca="1">Backwaren</f>
        <v>0</v>
      </c>
      <c r="T56" s="76"/>
      <c r="U56" s="7"/>
      <c r="V56" s="7"/>
      <c r="W56" s="77">
        <f aca="1">Tiefkühl</f>
        <v>0</v>
      </c>
      <c r="X56" s="76"/>
      <c r="Y56" s="7"/>
      <c r="Z56" s="7"/>
      <c r="AA56" s="77">
        <f aca="1">Getränke</f>
        <v>0</v>
      </c>
      <c r="AB56" s="76"/>
      <c r="AC56" s="7"/>
      <c r="AD56" s="7"/>
      <c r="AE56" s="77">
        <f aca="1">Gewürze</f>
        <v>0</v>
      </c>
      <c r="AF56" s="76"/>
      <c r="AG56" s="7"/>
      <c r="AH56" s="7"/>
      <c r="AI56" s="77">
        <f aca="1">Haltbares</f>
        <v>0</v>
      </c>
      <c r="AJ56" s="76"/>
      <c r="AK56" s="7"/>
      <c r="AL56" s="7"/>
      <c r="AM56" s="77">
        <f aca="1">Süßes</f>
        <v>0</v>
      </c>
      <c r="AN56" s="76"/>
      <c r="AO56" s="7"/>
      <c r="AP56" s="7"/>
      <c r="AQ56" s="77">
        <f aca="1">Haushalt</f>
        <v>0</v>
      </c>
      <c r="AR56" s="76"/>
      <c r="AS56" s="7"/>
      <c r="AT56" s="7"/>
      <c r="AU56" s="77">
        <f aca="1">Drogerie</f>
        <v>0</v>
      </c>
      <c r="AV56" s="76"/>
      <c r="AW56" s="7"/>
      <c r="AX56" s="7"/>
      <c r="AY56" s="83">
        <f aca="1">Sonstiges</f>
        <v>0</v>
      </c>
      <c r="AZ56" s="27"/>
    </row>
    <row r="57" spans="1:52">
      <c r="A57" s="6"/>
      <c r="B57" s="7"/>
      <c r="C57" s="75">
        <f aca="1">Obst</f>
        <v>0</v>
      </c>
      <c r="D57" s="76"/>
      <c r="E57" s="7"/>
      <c r="F57" s="7"/>
      <c r="G57" s="75">
        <f aca="1">Gemüse</f>
        <v>0</v>
      </c>
      <c r="H57" s="76"/>
      <c r="I57" s="7"/>
      <c r="J57" s="7"/>
      <c r="K57" s="77">
        <f aca="1">Aufschnitt</f>
        <v>0</v>
      </c>
      <c r="L57" s="76"/>
      <c r="M57" s="7"/>
      <c r="N57" s="7"/>
      <c r="O57" s="77">
        <f aca="1">Milchprodukte</f>
        <v>0</v>
      </c>
      <c r="P57" s="76"/>
      <c r="Q57" s="7"/>
      <c r="R57" s="7"/>
      <c r="S57" s="77">
        <f aca="1">Backwaren</f>
        <v>0</v>
      </c>
      <c r="T57" s="76"/>
      <c r="U57" s="7"/>
      <c r="V57" s="7"/>
      <c r="W57" s="77">
        <f aca="1">Tiefkühl</f>
        <v>0</v>
      </c>
      <c r="X57" s="76"/>
      <c r="Y57" s="7"/>
      <c r="Z57" s="7"/>
      <c r="AA57" s="77">
        <f aca="1">Getränke</f>
        <v>0</v>
      </c>
      <c r="AB57" s="76"/>
      <c r="AC57" s="7"/>
      <c r="AD57" s="7"/>
      <c r="AE57" s="77">
        <f aca="1">Gewürze</f>
        <v>0</v>
      </c>
      <c r="AF57" s="76"/>
      <c r="AG57" s="7"/>
      <c r="AH57" s="7"/>
      <c r="AI57" s="77">
        <f aca="1">Haltbares</f>
        <v>0</v>
      </c>
      <c r="AJ57" s="76"/>
      <c r="AK57" s="7"/>
      <c r="AL57" s="7"/>
      <c r="AM57" s="77">
        <f aca="1">Süßes</f>
        <v>0</v>
      </c>
      <c r="AN57" s="76"/>
      <c r="AO57" s="7"/>
      <c r="AP57" s="7"/>
      <c r="AQ57" s="77">
        <f aca="1">Haushalt</f>
        <v>0</v>
      </c>
      <c r="AR57" s="76"/>
      <c r="AS57" s="7"/>
      <c r="AT57" s="7"/>
      <c r="AU57" s="77">
        <f aca="1">Drogerie</f>
        <v>0</v>
      </c>
      <c r="AV57" s="76"/>
      <c r="AW57" s="7"/>
      <c r="AX57" s="7"/>
      <c r="AY57" s="83">
        <f aca="1">Sonstiges</f>
        <v>0</v>
      </c>
      <c r="AZ57" s="27"/>
    </row>
    <row r="58" spans="1:52">
      <c r="A58" s="6"/>
      <c r="B58" s="7"/>
      <c r="C58" s="75">
        <f aca="1">Obst</f>
        <v>0</v>
      </c>
      <c r="D58" s="76"/>
      <c r="E58" s="7"/>
      <c r="F58" s="7"/>
      <c r="G58" s="75">
        <f aca="1">Gemüse</f>
        <v>0</v>
      </c>
      <c r="H58" s="76"/>
      <c r="I58" s="7"/>
      <c r="J58" s="7"/>
      <c r="K58" s="77">
        <f aca="1">Aufschnitt</f>
        <v>0</v>
      </c>
      <c r="L58" s="76"/>
      <c r="M58" s="7"/>
      <c r="N58" s="7"/>
      <c r="O58" s="77">
        <f aca="1">Milchprodukte</f>
        <v>0</v>
      </c>
      <c r="P58" s="76"/>
      <c r="Q58" s="7"/>
      <c r="R58" s="7"/>
      <c r="S58" s="77">
        <f aca="1">Backwaren</f>
        <v>0</v>
      </c>
      <c r="T58" s="76"/>
      <c r="U58" s="7"/>
      <c r="V58" s="7"/>
      <c r="W58" s="77">
        <f aca="1">Tiefkühl</f>
        <v>0</v>
      </c>
      <c r="X58" s="76"/>
      <c r="Y58" s="7"/>
      <c r="Z58" s="7"/>
      <c r="AA58" s="77">
        <f aca="1">Getränke</f>
        <v>0</v>
      </c>
      <c r="AB58" s="76"/>
      <c r="AC58" s="7"/>
      <c r="AD58" s="7"/>
      <c r="AE58" s="77">
        <f aca="1">Gewürze</f>
        <v>0</v>
      </c>
      <c r="AF58" s="76"/>
      <c r="AG58" s="7"/>
      <c r="AH58" s="7"/>
      <c r="AI58" s="77">
        <f aca="1">Haltbares</f>
        <v>0</v>
      </c>
      <c r="AJ58" s="76"/>
      <c r="AK58" s="7"/>
      <c r="AL58" s="7"/>
      <c r="AM58" s="77">
        <f aca="1">Süßes</f>
        <v>0</v>
      </c>
      <c r="AN58" s="76"/>
      <c r="AO58" s="7"/>
      <c r="AP58" s="7"/>
      <c r="AQ58" s="77">
        <f aca="1">Haushalt</f>
        <v>0</v>
      </c>
      <c r="AR58" s="76"/>
      <c r="AS58" s="7"/>
      <c r="AT58" s="7"/>
      <c r="AU58" s="77">
        <f aca="1">Drogerie</f>
        <v>0</v>
      </c>
      <c r="AV58" s="76"/>
      <c r="AW58" s="7"/>
      <c r="AX58" s="7"/>
      <c r="AY58" s="83">
        <f aca="1">Sonstiges</f>
        <v>0</v>
      </c>
      <c r="AZ58" s="27"/>
    </row>
    <row r="59" spans="1:52">
      <c r="A59" s="6"/>
      <c r="B59" s="7"/>
      <c r="C59" s="75">
        <f aca="1">Obst</f>
        <v>0</v>
      </c>
      <c r="D59" s="76"/>
      <c r="E59" s="7"/>
      <c r="F59" s="7"/>
      <c r="G59" s="75">
        <f aca="1">Gemüse</f>
        <v>0</v>
      </c>
      <c r="H59" s="76"/>
      <c r="I59" s="7"/>
      <c r="J59" s="7"/>
      <c r="K59" s="77">
        <f aca="1">Aufschnitt</f>
        <v>0</v>
      </c>
      <c r="L59" s="76"/>
      <c r="M59" s="7"/>
      <c r="N59" s="7"/>
      <c r="O59" s="77">
        <f aca="1">Milchprodukte</f>
        <v>0</v>
      </c>
      <c r="P59" s="76"/>
      <c r="Q59" s="7"/>
      <c r="R59" s="7"/>
      <c r="S59" s="77">
        <f aca="1">Backwaren</f>
        <v>0</v>
      </c>
      <c r="T59" s="76"/>
      <c r="U59" s="7"/>
      <c r="V59" s="7"/>
      <c r="W59" s="77">
        <f aca="1">Tiefkühl</f>
        <v>0</v>
      </c>
      <c r="X59" s="76"/>
      <c r="Y59" s="7"/>
      <c r="Z59" s="7"/>
      <c r="AA59" s="77">
        <f aca="1">Getränke</f>
        <v>0</v>
      </c>
      <c r="AB59" s="76"/>
      <c r="AC59" s="7"/>
      <c r="AD59" s="7"/>
      <c r="AE59" s="77">
        <f aca="1">Gewürze</f>
        <v>0</v>
      </c>
      <c r="AF59" s="76"/>
      <c r="AG59" s="7"/>
      <c r="AH59" s="7"/>
      <c r="AI59" s="77">
        <f aca="1">Haltbares</f>
        <v>0</v>
      </c>
      <c r="AJ59" s="76"/>
      <c r="AK59" s="7"/>
      <c r="AL59" s="7"/>
      <c r="AM59" s="77">
        <f aca="1">Süßes</f>
        <v>0</v>
      </c>
      <c r="AN59" s="76"/>
      <c r="AO59" s="7"/>
      <c r="AP59" s="7"/>
      <c r="AQ59" s="77">
        <f aca="1">Haushalt</f>
        <v>0</v>
      </c>
      <c r="AR59" s="76"/>
      <c r="AS59" s="7"/>
      <c r="AT59" s="7"/>
      <c r="AU59" s="77">
        <f aca="1">Drogerie</f>
        <v>0</v>
      </c>
      <c r="AV59" s="76"/>
      <c r="AW59" s="7"/>
      <c r="AX59" s="7"/>
      <c r="AY59" s="83">
        <f aca="1">Sonstiges</f>
        <v>0</v>
      </c>
      <c r="AZ59" s="27"/>
    </row>
    <row r="60" spans="1:52">
      <c r="A60" s="6"/>
      <c r="B60" s="7"/>
      <c r="C60" s="75">
        <f aca="1">Obst</f>
        <v>0</v>
      </c>
      <c r="D60" s="76"/>
      <c r="E60" s="7"/>
      <c r="F60" s="7"/>
      <c r="G60" s="75">
        <f aca="1">Gemüse</f>
        <v>0</v>
      </c>
      <c r="H60" s="76"/>
      <c r="I60" s="7"/>
      <c r="J60" s="7"/>
      <c r="K60" s="77">
        <f aca="1">Aufschnitt</f>
        <v>0</v>
      </c>
      <c r="L60" s="76"/>
      <c r="M60" s="7"/>
      <c r="N60" s="7"/>
      <c r="O60" s="77">
        <f aca="1">Milchprodukte</f>
        <v>0</v>
      </c>
      <c r="P60" s="76"/>
      <c r="Q60" s="7"/>
      <c r="R60" s="7"/>
      <c r="S60" s="77">
        <f aca="1">Backwaren</f>
        <v>0</v>
      </c>
      <c r="T60" s="76"/>
      <c r="U60" s="7"/>
      <c r="V60" s="7"/>
      <c r="W60" s="77">
        <f aca="1">Tiefkühl</f>
        <v>0</v>
      </c>
      <c r="X60" s="76"/>
      <c r="Y60" s="7"/>
      <c r="Z60" s="7"/>
      <c r="AA60" s="77">
        <f aca="1">Getränke</f>
        <v>0</v>
      </c>
      <c r="AB60" s="76"/>
      <c r="AC60" s="7"/>
      <c r="AD60" s="7"/>
      <c r="AE60" s="77">
        <f aca="1">Gewürze</f>
        <v>0</v>
      </c>
      <c r="AF60" s="76"/>
      <c r="AG60" s="7"/>
      <c r="AH60" s="7"/>
      <c r="AI60" s="77">
        <f aca="1">Haltbares</f>
        <v>0</v>
      </c>
      <c r="AJ60" s="76"/>
      <c r="AK60" s="7"/>
      <c r="AL60" s="7"/>
      <c r="AM60" s="77">
        <f aca="1">Süßes</f>
        <v>0</v>
      </c>
      <c r="AN60" s="76"/>
      <c r="AO60" s="7"/>
      <c r="AP60" s="7"/>
      <c r="AQ60" s="77">
        <f aca="1">Haushalt</f>
        <v>0</v>
      </c>
      <c r="AR60" s="76"/>
      <c r="AS60" s="7"/>
      <c r="AT60" s="7"/>
      <c r="AU60" s="77">
        <f aca="1">Drogerie</f>
        <v>0</v>
      </c>
      <c r="AV60" s="76"/>
      <c r="AW60" s="7"/>
      <c r="AX60" s="7"/>
      <c r="AY60" s="83">
        <f aca="1">Sonstiges</f>
        <v>0</v>
      </c>
      <c r="AZ60" s="27"/>
    </row>
    <row r="61" spans="1:52" s="0" customFormat="1">
      <c r="A61" s="8"/>
      <c r="B61" s="9"/>
      <c r="C61" s="78">
        <f aca="1">Obst</f>
        <v>0</v>
      </c>
      <c r="D61" s="79"/>
      <c r="E61" s="9"/>
      <c r="F61" s="9"/>
      <c r="G61" s="78">
        <f aca="1">Gemüse</f>
        <v>0</v>
      </c>
      <c r="H61" s="79"/>
      <c r="I61" s="9"/>
      <c r="J61" s="9"/>
      <c r="K61" s="80">
        <f aca="1">Aufschnitt</f>
        <v>0</v>
      </c>
      <c r="L61" s="79"/>
      <c r="M61" s="9"/>
      <c r="N61" s="9"/>
      <c r="O61" s="80">
        <f aca="1">Milchprodukte</f>
        <v>0</v>
      </c>
      <c r="P61" s="79"/>
      <c r="Q61" s="9"/>
      <c r="R61" s="9"/>
      <c r="S61" s="80">
        <f aca="1">Backwaren</f>
        <v>0</v>
      </c>
      <c r="T61" s="79"/>
      <c r="U61" s="9"/>
      <c r="V61" s="9"/>
      <c r="W61" s="80">
        <f aca="1">Tiefkühl</f>
        <v>0</v>
      </c>
      <c r="X61" s="79"/>
      <c r="Y61" s="9"/>
      <c r="Z61" s="9"/>
      <c r="AA61" s="80">
        <f aca="1">Getränke</f>
        <v>0</v>
      </c>
      <c r="AB61" s="79"/>
      <c r="AC61" s="9"/>
      <c r="AD61" s="9"/>
      <c r="AE61" s="80">
        <f aca="1">Gewürze</f>
        <v>0</v>
      </c>
      <c r="AF61" s="79"/>
      <c r="AG61" s="9"/>
      <c r="AH61" s="9"/>
      <c r="AI61" s="80">
        <f aca="1">Haltbares</f>
        <v>0</v>
      </c>
      <c r="AJ61" s="79"/>
      <c r="AK61" s="9"/>
      <c r="AL61" s="9"/>
      <c r="AM61" s="80">
        <f aca="1">Süßes</f>
        <v>0</v>
      </c>
      <c r="AN61" s="79"/>
      <c r="AO61" s="9"/>
      <c r="AP61" s="9"/>
      <c r="AQ61" s="80">
        <f aca="1">Haushalt</f>
        <v>0</v>
      </c>
      <c r="AR61" s="79"/>
      <c r="AS61" s="9"/>
      <c r="AT61" s="9"/>
      <c r="AU61" s="80">
        <f aca="1">Drogerie</f>
        <v>0</v>
      </c>
      <c r="AV61" s="79"/>
      <c r="AW61" s="9"/>
      <c r="AX61" s="9"/>
      <c r="AY61" s="84">
        <f aca="1">Sonstiges</f>
        <v>0</v>
      </c>
      <c r="AZ61" s="28"/>
    </row>
    <row r="62" spans="1:52">
      <c r="A62" s="3"/>
      <c r="B62" s="3"/>
      <c r="C62" s="2"/>
      <c r="D62" s="2"/>
      <c r="E62" s="3"/>
      <c r="F62" s="3"/>
      <c r="H62" s="2"/>
      <c r="I62" s="3"/>
      <c r="J62" s="3"/>
      <c r="L62" s="2"/>
      <c r="M62" s="3"/>
      <c r="N62" s="3"/>
      <c r="P62" s="2"/>
      <c r="Q62" s="3"/>
      <c r="R62" s="3"/>
      <c r="T62" s="2"/>
      <c r="U62" s="3"/>
      <c r="V62" s="3"/>
      <c r="X62" s="2"/>
      <c r="Y62" s="3"/>
      <c r="Z62" s="3"/>
      <c r="AB62" s="2"/>
      <c r="AC62" s="3"/>
      <c r="AD62" s="3"/>
      <c r="AF62" s="2"/>
      <c r="AG62" s="3"/>
      <c r="AH62" s="3"/>
      <c r="AJ62" s="2"/>
      <c r="AK62" s="3"/>
      <c r="AL62" s="3"/>
      <c r="AN62" s="2"/>
      <c r="AO62" s="3"/>
      <c r="AP62" s="3"/>
      <c r="AR62" s="2"/>
      <c r="AS62" s="3"/>
      <c r="AT62" s="3"/>
      <c r="AV62" s="2"/>
      <c r="AW62" s="3"/>
      <c r="AX62" s="3"/>
      <c r="AZ62" s="2"/>
    </row>
    <row r="63" spans="1:52">
      <c r="A63" s="3"/>
      <c r="B63" s="3"/>
      <c r="C63" s="2"/>
      <c r="D63" s="2"/>
      <c r="E63" s="3"/>
      <c r="F63" s="3"/>
      <c r="H63" s="2"/>
      <c r="I63" s="3"/>
      <c r="J63" s="3"/>
      <c r="L63" s="2"/>
      <c r="M63" s="3"/>
      <c r="N63" s="3"/>
      <c r="P63" s="2"/>
      <c r="Q63" s="3"/>
      <c r="R63" s="3"/>
      <c r="T63" s="2"/>
      <c r="U63" s="3"/>
      <c r="V63" s="3"/>
      <c r="X63" s="2"/>
      <c r="Y63" s="3"/>
      <c r="Z63" s="3"/>
      <c r="AB63" s="2"/>
      <c r="AC63" s="3"/>
      <c r="AD63" s="3"/>
      <c r="AF63" s="2"/>
      <c r="AG63" s="3"/>
      <c r="AH63" s="3"/>
      <c r="AJ63" s="2"/>
      <c r="AK63" s="3"/>
      <c r="AL63" s="3"/>
      <c r="AN63" s="2"/>
      <c r="AO63" s="3"/>
      <c r="AP63" s="3"/>
      <c r="AR63" s="2"/>
      <c r="AS63" s="3"/>
      <c r="AT63" s="3"/>
      <c r="AV63" s="2"/>
      <c r="AW63" s="3"/>
      <c r="AX63" s="3"/>
      <c r="AZ63" s="2"/>
    </row>
    <row r="64" spans="1:52">
      <c r="A64" s="3"/>
      <c r="B64" s="3"/>
      <c r="C64" s="2"/>
      <c r="D64" s="2"/>
      <c r="E64" s="3"/>
      <c r="F64" s="3"/>
      <c r="H64" s="2"/>
      <c r="I64" s="3"/>
      <c r="J64" s="3"/>
      <c r="L64" s="2"/>
      <c r="M64" s="3"/>
      <c r="N64" s="3"/>
      <c r="P64" s="2"/>
      <c r="Q64" s="3"/>
      <c r="R64" s="3"/>
      <c r="T64" s="2"/>
      <c r="U64" s="3"/>
      <c r="V64" s="3"/>
      <c r="X64" s="2"/>
      <c r="Y64" s="3"/>
      <c r="Z64" s="3"/>
      <c r="AB64" s="2"/>
      <c r="AC64" s="3"/>
      <c r="AD64" s="3"/>
      <c r="AF64" s="2"/>
      <c r="AG64" s="3"/>
      <c r="AH64" s="3"/>
      <c r="AJ64" s="2"/>
      <c r="AK64" s="3"/>
      <c r="AL64" s="3"/>
      <c r="AN64" s="2"/>
      <c r="AO64" s="3"/>
      <c r="AP64" s="3"/>
      <c r="AR64" s="2"/>
      <c r="AS64" s="3"/>
      <c r="AT64" s="3"/>
      <c r="AV64" s="2"/>
      <c r="AW64" s="3"/>
      <c r="AX64" s="3"/>
      <c r="AZ64" s="2"/>
    </row>
    <row r="65" spans="1:52">
      <c r="A65" s="3"/>
      <c r="B65" s="3"/>
      <c r="C65" s="2"/>
      <c r="D65" s="2"/>
      <c r="E65" s="3"/>
      <c r="F65" s="3"/>
      <c r="H65" s="2"/>
      <c r="I65" s="3"/>
      <c r="J65" s="3"/>
      <c r="L65" s="2"/>
      <c r="M65" s="3"/>
      <c r="N65" s="3"/>
      <c r="P65" s="2"/>
      <c r="Q65" s="3"/>
      <c r="R65" s="3"/>
      <c r="T65" s="2"/>
      <c r="U65" s="3"/>
      <c r="V65" s="3"/>
      <c r="X65" s="2"/>
      <c r="Y65" s="3"/>
      <c r="Z65" s="3"/>
      <c r="AB65" s="2"/>
      <c r="AC65" s="3"/>
      <c r="AD65" s="3"/>
      <c r="AF65" s="2"/>
      <c r="AG65" s="3"/>
      <c r="AH65" s="3"/>
      <c r="AJ65" s="2"/>
      <c r="AK65" s="3"/>
      <c r="AL65" s="3"/>
      <c r="AN65" s="2"/>
      <c r="AO65" s="3"/>
      <c r="AP65" s="3"/>
      <c r="AR65" s="2"/>
      <c r="AS65" s="3"/>
      <c r="AT65" s="3"/>
      <c r="AV65" s="2"/>
      <c r="AW65" s="3"/>
      <c r="AX65" s="3"/>
      <c r="AZ65" s="2"/>
    </row>
    <row r="66" spans="1:52">
      <c r="A66" s="3"/>
      <c r="B66" s="3"/>
      <c r="C66" s="2"/>
      <c r="D66" s="2"/>
      <c r="E66" s="3"/>
      <c r="F66" s="3"/>
      <c r="H66" s="2"/>
      <c r="I66" s="3"/>
      <c r="J66" s="3"/>
      <c r="L66" s="2"/>
      <c r="M66" s="3"/>
      <c r="N66" s="3"/>
      <c r="P66" s="2"/>
      <c r="Q66" s="3"/>
      <c r="R66" s="3"/>
      <c r="T66" s="2"/>
      <c r="U66" s="3"/>
      <c r="V66" s="3"/>
      <c r="X66" s="2"/>
      <c r="Y66" s="3"/>
      <c r="Z66" s="3"/>
      <c r="AB66" s="2"/>
      <c r="AC66" s="3"/>
      <c r="AD66" s="3"/>
      <c r="AF66" s="2"/>
      <c r="AG66" s="3"/>
      <c r="AH66" s="3"/>
      <c r="AJ66" s="2"/>
      <c r="AK66" s="3"/>
      <c r="AL66" s="3"/>
      <c r="AN66" s="2"/>
      <c r="AO66" s="3"/>
      <c r="AP66" s="3"/>
      <c r="AR66" s="2"/>
      <c r="AS66" s="3"/>
      <c r="AT66" s="3"/>
      <c r="AV66" s="2"/>
      <c r="AW66" s="3"/>
      <c r="AX66" s="3"/>
      <c r="AZ66" s="2"/>
    </row>
    <row r="67" spans="1:52">
      <c r="A67" s="3"/>
      <c r="B67" s="3"/>
      <c r="C67" s="2"/>
      <c r="D67" s="2"/>
      <c r="E67" s="3"/>
      <c r="F67" s="3"/>
      <c r="H67" s="2"/>
      <c r="I67" s="3"/>
      <c r="J67" s="3"/>
      <c r="L67" s="2"/>
      <c r="M67" s="3"/>
      <c r="N67" s="3"/>
      <c r="P67" s="2"/>
      <c r="Q67" s="3"/>
      <c r="R67" s="3"/>
      <c r="T67" s="2"/>
      <c r="U67" s="3"/>
      <c r="V67" s="3"/>
      <c r="X67" s="2"/>
      <c r="Y67" s="3"/>
      <c r="Z67" s="3"/>
      <c r="AB67" s="2"/>
      <c r="AC67" s="3"/>
      <c r="AD67" s="3"/>
      <c r="AF67" s="2"/>
      <c r="AG67" s="3"/>
      <c r="AH67" s="3"/>
      <c r="AJ67" s="2"/>
      <c r="AK67" s="3"/>
      <c r="AL67" s="3"/>
      <c r="AN67" s="2"/>
      <c r="AO67" s="3"/>
      <c r="AP67" s="3"/>
      <c r="AR67" s="2"/>
      <c r="AS67" s="3"/>
      <c r="AT67" s="3"/>
      <c r="AV67" s="2"/>
      <c r="AW67" s="3"/>
      <c r="AX67" s="3"/>
      <c r="AZ67" s="2"/>
    </row>
    <row r="68" spans="1:52">
      <c r="A68" s="3"/>
      <c r="B68" s="3"/>
      <c r="C68" s="2"/>
      <c r="D68" s="2"/>
      <c r="E68" s="3"/>
      <c r="F68" s="3"/>
      <c r="H68" s="2"/>
      <c r="I68" s="3"/>
      <c r="J68" s="3"/>
      <c r="L68" s="2"/>
      <c r="M68" s="3"/>
      <c r="N68" s="3"/>
      <c r="P68" s="2"/>
      <c r="Q68" s="3"/>
      <c r="R68" s="3"/>
      <c r="T68" s="2"/>
      <c r="U68" s="3"/>
      <c r="V68" s="3"/>
      <c r="X68" s="2"/>
      <c r="Y68" s="3"/>
      <c r="Z68" s="3"/>
      <c r="AB68" s="2"/>
      <c r="AC68" s="3"/>
      <c r="AD68" s="3"/>
      <c r="AF68" s="2"/>
      <c r="AG68" s="3"/>
      <c r="AH68" s="3"/>
      <c r="AJ68" s="2"/>
      <c r="AK68" s="3"/>
      <c r="AL68" s="3"/>
      <c r="AN68" s="2"/>
      <c r="AO68" s="3"/>
      <c r="AP68" s="3"/>
      <c r="AR68" s="2"/>
      <c r="AS68" s="3"/>
      <c r="AT68" s="3"/>
      <c r="AV68" s="2"/>
      <c r="AW68" s="3"/>
      <c r="AX68" s="3"/>
      <c r="AZ68" s="2"/>
    </row>
    <row r="69" spans="1:52">
      <c r="A69" s="3"/>
      <c r="B69" s="3"/>
      <c r="C69" s="2"/>
      <c r="D69" s="2"/>
      <c r="E69" s="3"/>
      <c r="F69" s="3"/>
      <c r="H69" s="2"/>
      <c r="I69" s="3"/>
      <c r="J69" s="3"/>
      <c r="L69" s="2"/>
      <c r="M69" s="3"/>
      <c r="N69" s="3"/>
      <c r="P69" s="2"/>
      <c r="Q69" s="3"/>
      <c r="R69" s="3"/>
      <c r="T69" s="2"/>
      <c r="U69" s="3"/>
      <c r="V69" s="3"/>
      <c r="X69" s="2"/>
      <c r="Y69" s="3"/>
      <c r="Z69" s="3"/>
      <c r="AB69" s="2"/>
      <c r="AC69" s="3"/>
      <c r="AD69" s="3"/>
      <c r="AF69" s="2"/>
      <c r="AG69" s="3"/>
      <c r="AH69" s="3"/>
      <c r="AJ69" s="2"/>
      <c r="AK69" s="3"/>
      <c r="AL69" s="3"/>
      <c r="AN69" s="2"/>
      <c r="AO69" s="3"/>
      <c r="AP69" s="3"/>
      <c r="AR69" s="2"/>
      <c r="AS69" s="3"/>
      <c r="AT69" s="3"/>
      <c r="AV69" s="2"/>
      <c r="AW69" s="3"/>
      <c r="AX69" s="3"/>
      <c r="AZ69" s="2"/>
    </row>
    <row r="70" spans="1:52">
      <c r="A70" s="3"/>
      <c r="B70" s="3"/>
      <c r="C70" s="2"/>
      <c r="D70" s="2"/>
      <c r="E70" s="3"/>
      <c r="F70" s="3"/>
      <c r="H70" s="2"/>
      <c r="I70" s="3"/>
      <c r="J70" s="3"/>
      <c r="L70" s="2"/>
      <c r="M70" s="3"/>
      <c r="N70" s="3"/>
      <c r="P70" s="2"/>
      <c r="Q70" s="3"/>
      <c r="R70" s="3"/>
      <c r="T70" s="2"/>
      <c r="U70" s="3"/>
      <c r="V70" s="3"/>
      <c r="X70" s="2"/>
      <c r="Y70" s="3"/>
      <c r="Z70" s="3"/>
      <c r="AB70" s="2"/>
      <c r="AC70" s="3"/>
      <c r="AD70" s="3"/>
      <c r="AF70" s="2"/>
      <c r="AG70" s="3"/>
      <c r="AH70" s="3"/>
      <c r="AJ70" s="2"/>
      <c r="AK70" s="3"/>
      <c r="AL70" s="3"/>
      <c r="AN70" s="2"/>
      <c r="AO70" s="3"/>
      <c r="AP70" s="3"/>
      <c r="AR70" s="2"/>
      <c r="AS70" s="3"/>
      <c r="AT70" s="3"/>
      <c r="AV70" s="2"/>
      <c r="AW70" s="3"/>
      <c r="AX70" s="3"/>
      <c r="AZ70" s="2"/>
    </row>
    <row r="71" spans="1:52">
      <c r="A71" s="3"/>
      <c r="B71" s="3"/>
      <c r="C71" s="2"/>
      <c r="D71" s="2"/>
      <c r="E71" s="3"/>
      <c r="F71" s="3"/>
      <c r="H71" s="2"/>
      <c r="I71" s="3"/>
      <c r="J71" s="3"/>
      <c r="L71" s="2"/>
      <c r="M71" s="3"/>
      <c r="N71" s="3"/>
      <c r="P71" s="2"/>
      <c r="Q71" s="3"/>
      <c r="R71" s="3"/>
      <c r="T71" s="2"/>
      <c r="U71" s="3"/>
      <c r="V71" s="3"/>
      <c r="X71" s="2"/>
      <c r="Y71" s="3"/>
      <c r="Z71" s="3"/>
      <c r="AB71" s="2"/>
      <c r="AC71" s="3"/>
      <c r="AD71" s="3"/>
      <c r="AF71" s="2"/>
      <c r="AG71" s="3"/>
      <c r="AH71" s="3"/>
      <c r="AJ71" s="2"/>
      <c r="AK71" s="3"/>
      <c r="AL71" s="3"/>
      <c r="AN71" s="2"/>
      <c r="AO71" s="3"/>
      <c r="AP71" s="3"/>
      <c r="AR71" s="2"/>
      <c r="AS71" s="3"/>
      <c r="AT71" s="3"/>
      <c r="AV71" s="2"/>
      <c r="AW71" s="3"/>
      <c r="AX71" s="3"/>
      <c r="AZ71" s="2"/>
    </row>
    <row r="72" spans="1:52">
      <c r="A72" s="3"/>
      <c r="B72" s="3"/>
      <c r="C72" s="2"/>
      <c r="D72" s="2"/>
      <c r="E72" s="3"/>
      <c r="F72" s="3"/>
      <c r="H72" s="2"/>
      <c r="I72" s="3"/>
      <c r="J72" s="3"/>
      <c r="L72" s="2"/>
      <c r="M72" s="3"/>
      <c r="N72" s="3"/>
      <c r="P72" s="2"/>
      <c r="Q72" s="3"/>
      <c r="R72" s="3"/>
      <c r="T72" s="2"/>
      <c r="U72" s="3"/>
      <c r="V72" s="3"/>
      <c r="X72" s="2"/>
      <c r="Y72" s="3"/>
      <c r="Z72" s="3"/>
      <c r="AB72" s="2"/>
      <c r="AC72" s="3"/>
      <c r="AD72" s="3"/>
      <c r="AF72" s="2"/>
      <c r="AG72" s="3"/>
      <c r="AH72" s="3"/>
      <c r="AJ72" s="2"/>
      <c r="AK72" s="3"/>
      <c r="AL72" s="3"/>
      <c r="AN72" s="2"/>
      <c r="AO72" s="3"/>
      <c r="AP72" s="3"/>
      <c r="AR72" s="2"/>
      <c r="AS72" s="3"/>
      <c r="AT72" s="3"/>
      <c r="AV72" s="2"/>
      <c r="AW72" s="3"/>
      <c r="AX72" s="3"/>
      <c r="AZ72" s="2"/>
    </row>
    <row r="73" spans="1:52">
      <c r="A73" s="3"/>
      <c r="B73" s="3"/>
      <c r="C73" s="2"/>
      <c r="D73" s="2"/>
      <c r="E73" s="3"/>
      <c r="F73" s="3"/>
      <c r="H73" s="2"/>
      <c r="I73" s="3"/>
      <c r="J73" s="3"/>
      <c r="L73" s="2"/>
      <c r="M73" s="3"/>
      <c r="N73" s="3"/>
      <c r="P73" s="2"/>
      <c r="Q73" s="3"/>
      <c r="R73" s="3"/>
      <c r="T73" s="2"/>
      <c r="U73" s="3"/>
      <c r="V73" s="3"/>
      <c r="X73" s="2"/>
      <c r="Y73" s="3"/>
      <c r="Z73" s="3"/>
      <c r="AB73" s="2"/>
      <c r="AC73" s="3"/>
      <c r="AD73" s="3"/>
      <c r="AF73" s="2"/>
      <c r="AG73" s="3"/>
      <c r="AH73" s="3"/>
      <c r="AJ73" s="2"/>
      <c r="AK73" s="3"/>
      <c r="AL73" s="3"/>
      <c r="AN73" s="2"/>
      <c r="AO73" s="3"/>
      <c r="AP73" s="3"/>
      <c r="AR73" s="2"/>
      <c r="AS73" s="3"/>
      <c r="AT73" s="3"/>
      <c r="AV73" s="2"/>
      <c r="AW73" s="3"/>
      <c r="AX73" s="3"/>
      <c r="AZ73" s="2"/>
    </row>
    <row r="74" spans="1:52">
      <c r="A74" s="3"/>
      <c r="B74" s="3"/>
      <c r="C74" s="2"/>
      <c r="D74" s="2"/>
      <c r="E74" s="3"/>
      <c r="F74" s="3"/>
      <c r="H74" s="2"/>
      <c r="I74" s="3"/>
      <c r="J74" s="3"/>
      <c r="L74" s="2"/>
      <c r="M74" s="3"/>
      <c r="N74" s="3"/>
      <c r="P74" s="2"/>
      <c r="Q74" s="3"/>
      <c r="R74" s="3"/>
      <c r="T74" s="2"/>
      <c r="U74" s="3"/>
      <c r="V74" s="3"/>
      <c r="X74" s="2"/>
      <c r="Y74" s="3"/>
      <c r="Z74" s="3"/>
      <c r="AB74" s="2"/>
      <c r="AC74" s="3"/>
      <c r="AD74" s="3"/>
      <c r="AF74" s="2"/>
      <c r="AG74" s="3"/>
      <c r="AH74" s="3"/>
      <c r="AJ74" s="2"/>
      <c r="AK74" s="3"/>
      <c r="AL74" s="3"/>
      <c r="AN74" s="2"/>
      <c r="AO74" s="3"/>
      <c r="AP74" s="3"/>
      <c r="AR74" s="2"/>
      <c r="AS74" s="3"/>
      <c r="AT74" s="3"/>
      <c r="AV74" s="2"/>
      <c r="AW74" s="3"/>
      <c r="AX74" s="3"/>
      <c r="AZ74" s="2"/>
    </row>
    <row r="75" spans="1:52">
      <c r="A75" s="3"/>
      <c r="B75" s="3"/>
      <c r="C75" s="2"/>
      <c r="D75" s="2"/>
      <c r="E75" s="3"/>
      <c r="F75" s="3"/>
      <c r="H75" s="2"/>
      <c r="I75" s="3"/>
      <c r="J75" s="3"/>
      <c r="L75" s="2"/>
      <c r="M75" s="3"/>
      <c r="N75" s="3"/>
      <c r="P75" s="2"/>
      <c r="Q75" s="3"/>
      <c r="R75" s="3"/>
      <c r="T75" s="2"/>
      <c r="U75" s="3"/>
      <c r="V75" s="3"/>
      <c r="X75" s="2"/>
      <c r="Y75" s="3"/>
      <c r="Z75" s="3"/>
      <c r="AB75" s="2"/>
      <c r="AC75" s="3"/>
      <c r="AD75" s="3"/>
      <c r="AF75" s="2"/>
      <c r="AG75" s="3"/>
      <c r="AH75" s="3"/>
      <c r="AJ75" s="2"/>
      <c r="AK75" s="3"/>
      <c r="AL75" s="3"/>
      <c r="AN75" s="2"/>
      <c r="AO75" s="3"/>
      <c r="AP75" s="3"/>
      <c r="AR75" s="2"/>
      <c r="AS75" s="3"/>
      <c r="AT75" s="3"/>
      <c r="AV75" s="2"/>
      <c r="AW75" s="3"/>
      <c r="AX75" s="3"/>
      <c r="AZ75" s="2"/>
    </row>
    <row r="76" spans="1:52">
      <c r="A76" s="3"/>
      <c r="B76" s="3"/>
      <c r="C76" s="2"/>
      <c r="D76" s="2"/>
      <c r="E76" s="3"/>
      <c r="F76" s="3"/>
      <c r="H76" s="2"/>
      <c r="I76" s="3"/>
      <c r="J76" s="3"/>
      <c r="L76" s="2"/>
      <c r="M76" s="3"/>
      <c r="N76" s="3"/>
      <c r="P76" s="2"/>
      <c r="Q76" s="3"/>
      <c r="R76" s="3"/>
      <c r="T76" s="2"/>
      <c r="U76" s="3"/>
      <c r="V76" s="3"/>
      <c r="X76" s="2"/>
      <c r="Y76" s="3"/>
      <c r="Z76" s="3"/>
      <c r="AB76" s="2"/>
      <c r="AC76" s="3"/>
      <c r="AD76" s="3"/>
      <c r="AF76" s="2"/>
      <c r="AG76" s="3"/>
      <c r="AH76" s="3"/>
      <c r="AJ76" s="2"/>
      <c r="AK76" s="3"/>
      <c r="AL76" s="3"/>
      <c r="AN76" s="2"/>
      <c r="AO76" s="3"/>
      <c r="AP76" s="3"/>
      <c r="AR76" s="2"/>
      <c r="AS76" s="3"/>
      <c r="AT76" s="3"/>
      <c r="AV76" s="2"/>
      <c r="AW76" s="3"/>
      <c r="AX76" s="3"/>
      <c r="AZ76" s="2"/>
    </row>
    <row r="77" spans="1:52">
      <c r="A77" s="3"/>
      <c r="B77" s="3"/>
      <c r="C77" s="2"/>
      <c r="D77" s="2"/>
      <c r="E77" s="3"/>
      <c r="F77" s="3"/>
      <c r="H77" s="2"/>
      <c r="I77" s="3"/>
      <c r="J77" s="3"/>
      <c r="L77" s="2"/>
      <c r="M77" s="3"/>
      <c r="N77" s="3"/>
      <c r="P77" s="2"/>
      <c r="Q77" s="3"/>
      <c r="R77" s="3"/>
      <c r="T77" s="2"/>
      <c r="U77" s="3"/>
      <c r="V77" s="3"/>
      <c r="X77" s="2"/>
      <c r="Y77" s="3"/>
      <c r="Z77" s="3"/>
      <c r="AB77" s="2"/>
      <c r="AC77" s="3"/>
      <c r="AD77" s="3"/>
      <c r="AF77" s="2"/>
      <c r="AG77" s="3"/>
      <c r="AH77" s="3"/>
      <c r="AJ77" s="2"/>
      <c r="AK77" s="3"/>
      <c r="AL77" s="3"/>
      <c r="AN77" s="2"/>
      <c r="AO77" s="3"/>
      <c r="AP77" s="3"/>
      <c r="AR77" s="2"/>
      <c r="AS77" s="3"/>
      <c r="AT77" s="3"/>
      <c r="AV77" s="2"/>
      <c r="AW77" s="3"/>
      <c r="AX77" s="3"/>
      <c r="AZ77" s="2"/>
    </row>
    <row r="78" spans="1:52">
      <c r="A78" s="3"/>
      <c r="B78" s="3"/>
      <c r="C78" s="2"/>
      <c r="D78" s="2"/>
      <c r="E78" s="3"/>
      <c r="F78" s="3"/>
      <c r="H78" s="2"/>
      <c r="I78" s="3"/>
      <c r="J78" s="3"/>
      <c r="L78" s="2"/>
      <c r="M78" s="3"/>
      <c r="N78" s="3"/>
      <c r="P78" s="2"/>
      <c r="Q78" s="3"/>
      <c r="R78" s="3"/>
      <c r="T78" s="2"/>
      <c r="U78" s="3"/>
      <c r="V78" s="3"/>
      <c r="X78" s="2"/>
      <c r="Y78" s="3"/>
      <c r="Z78" s="3"/>
      <c r="AB78" s="2"/>
      <c r="AC78" s="3"/>
      <c r="AD78" s="3"/>
      <c r="AF78" s="2"/>
      <c r="AG78" s="3"/>
      <c r="AH78" s="3"/>
      <c r="AJ78" s="2"/>
      <c r="AK78" s="3"/>
      <c r="AL78" s="3"/>
      <c r="AN78" s="2"/>
      <c r="AO78" s="3"/>
      <c r="AP78" s="3"/>
      <c r="AR78" s="2"/>
      <c r="AS78" s="3"/>
      <c r="AT78" s="3"/>
      <c r="AV78" s="2"/>
      <c r="AW78" s="3"/>
      <c r="AX78" s="3"/>
      <c r="AZ78" s="2"/>
    </row>
    <row r="79" spans="1:52">
      <c r="A79" s="3"/>
      <c r="B79" s="3"/>
      <c r="C79" s="2"/>
      <c r="D79" s="2"/>
      <c r="E79" s="3"/>
      <c r="F79" s="3"/>
      <c r="H79" s="2"/>
      <c r="I79" s="3"/>
      <c r="J79" s="3"/>
      <c r="L79" s="2"/>
      <c r="M79" s="3"/>
      <c r="N79" s="3"/>
      <c r="P79" s="2"/>
      <c r="Q79" s="3"/>
      <c r="R79" s="3"/>
      <c r="T79" s="2"/>
      <c r="U79" s="3"/>
      <c r="V79" s="3"/>
      <c r="X79" s="2"/>
      <c r="Y79" s="3"/>
      <c r="Z79" s="3"/>
      <c r="AB79" s="2"/>
      <c r="AC79" s="3"/>
      <c r="AD79" s="3"/>
      <c r="AF79" s="2"/>
      <c r="AG79" s="3"/>
      <c r="AH79" s="3"/>
      <c r="AJ79" s="2"/>
      <c r="AK79" s="3"/>
      <c r="AL79" s="3"/>
      <c r="AN79" s="2"/>
      <c r="AO79" s="3"/>
      <c r="AP79" s="3"/>
      <c r="AR79" s="2"/>
      <c r="AS79" s="3"/>
      <c r="AT79" s="3"/>
      <c r="AV79" s="2"/>
      <c r="AW79" s="3"/>
      <c r="AX79" s="3"/>
      <c r="AZ79" s="2"/>
    </row>
    <row r="80" spans="1:52">
      <c r="A80" s="3"/>
      <c r="B80" s="3"/>
      <c r="C80" s="2"/>
      <c r="D80" s="2"/>
      <c r="E80" s="3"/>
      <c r="F80" s="3"/>
      <c r="H80" s="2"/>
      <c r="I80" s="3"/>
      <c r="J80" s="3"/>
      <c r="L80" s="2"/>
      <c r="M80" s="3"/>
      <c r="N80" s="3"/>
      <c r="P80" s="2"/>
      <c r="Q80" s="3"/>
      <c r="R80" s="3"/>
      <c r="T80" s="2"/>
      <c r="U80" s="3"/>
      <c r="V80" s="3"/>
      <c r="X80" s="2"/>
      <c r="Y80" s="3"/>
      <c r="Z80" s="3"/>
      <c r="AB80" s="2"/>
      <c r="AC80" s="3"/>
      <c r="AD80" s="3"/>
      <c r="AF80" s="2"/>
      <c r="AG80" s="3"/>
      <c r="AH80" s="3"/>
      <c r="AJ80" s="2"/>
      <c r="AK80" s="3"/>
      <c r="AL80" s="3"/>
      <c r="AN80" s="2"/>
      <c r="AO80" s="3"/>
      <c r="AP80" s="3"/>
      <c r="AR80" s="2"/>
      <c r="AS80" s="3"/>
      <c r="AT80" s="3"/>
      <c r="AV80" s="2"/>
      <c r="AW80" s="3"/>
      <c r="AX80" s="3"/>
      <c r="AZ80" s="2"/>
    </row>
  </sheetData>
  <sheetProtection sheet="1" autoFilter="0"/>
  <printOptions horizontalCentered="1">
    <extLst>
      <ext uri="smNativeData">
        <pm:pageFlags xmlns:pm="smNativeData" id="1754395328" printRowHead="0" printColHead="0" printHeadLine="1" printFootLine="1" autoHeightHeader="0" autoHeightFooter="0" fitToPageBoth="0"/>
      </ext>
    </extLst>
  </printOptions>
  <pageMargins left="0.393750" right="0.393750" top="0.787500" bottom="0.393750" header="0.393750" footer="0.000000"/>
  <pageSetup paperSize="9" scale="73" fitToWidth="0" fitToHeight="1" pageOrder="overThenDown" orientation="landscape"/>
  <headerFooter>
    <oddHeader>&amp;C&amp;20&amp;B&amp;UEinkaufsliste
&amp;R&amp;6&amp;B(&amp;BG=Gekauft   B=Benötigt)</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colBreaks count="1" manualBreakCount="1">
    <brk id="26" man="1"/>
  </colBreaks>
  <tableParts count="1">
    <tablePart r:id="rId1"/>
  </tablePart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E6E6E6"/>
  </sheetPr>
  <dimension ref="A1:AN80"/>
  <sheetViews>
    <sheetView view="normal" zoomScale="110" workbookViewId="0">
      <selection activeCell="O15" sqref="O15"/>
    </sheetView>
  </sheetViews>
  <sheetFormatPr baseColWidth="9" defaultColWidth="10.000000" defaultRowHeight="13.45"/>
  <cols>
    <col min="1" max="2" width="2.549550" customWidth="1"/>
    <col min="3" max="3" width="17.873874" customWidth="1" style="0"/>
    <col min="4" max="5" width="2.549550" customWidth="1" style="0"/>
    <col min="6" max="6" width="17.873874" customWidth="1" style="0"/>
    <col min="7" max="8" width="2.549550" customWidth="1" style="0"/>
    <col min="9" max="9" width="17.873874" customWidth="1" style="0"/>
    <col min="10" max="11" width="2.549550" customWidth="1" style="0"/>
    <col min="12" max="12" width="17.873874" customWidth="1" style="0"/>
    <col min="13" max="14" width="2.549550" customWidth="1" style="0"/>
    <col min="15" max="15" width="17.873874" customWidth="1" style="0"/>
    <col min="16" max="17" width="2.549550" customWidth="1" style="0"/>
    <col min="18" max="18" width="17.873874" customWidth="1" style="0"/>
    <col min="19" max="20" width="2.549550" customWidth="1" style="0"/>
    <col min="21" max="21" width="17.873874" customWidth="1" style="0"/>
    <col min="22" max="23" width="2.549550" customWidth="1" style="0"/>
    <col min="24" max="24" width="17.873874" customWidth="1" style="0"/>
    <col min="25" max="26" width="2.549550" customWidth="1" style="0"/>
    <col min="27" max="27" width="17.873874" customWidth="1" style="0"/>
    <col min="28" max="29" width="2.549550" customWidth="1" style="0"/>
    <col min="30" max="30" width="17.873874" customWidth="1" style="0"/>
    <col min="31" max="32" width="2.549550" customWidth="1" style="0"/>
    <col min="33" max="33" width="17.873874" customWidth="1" style="0"/>
    <col min="34" max="35" width="2.549550" customWidth="1" style="0"/>
    <col min="36" max="36" width="17.873874" customWidth="1" style="0"/>
    <col min="37" max="38" width="2.549550" customWidth="1" style="0"/>
    <col min="39" max="39" width="17.873874" customWidth="1" style="0"/>
  </cols>
  <sheetData>
    <row r="1" spans="1:40" s="0" customFormat="1" ht="27.20" customHeight="1">
      <c r="A1" s="4" t="s">
        <v>425</v>
      </c>
      <c r="B1" s="5" t="s">
        <v>426</v>
      </c>
      <c r="C1" s="16" t="s">
        <v>67</v>
      </c>
      <c r="D1" s="5" t="s">
        <v>425</v>
      </c>
      <c r="E1" s="5" t="s">
        <v>426</v>
      </c>
      <c r="F1" s="17" t="s">
        <v>69</v>
      </c>
      <c r="G1" s="5" t="s">
        <v>425</v>
      </c>
      <c r="H1" s="5" t="s">
        <v>426</v>
      </c>
      <c r="I1" s="18" t="s">
        <v>4</v>
      </c>
      <c r="J1" s="5" t="s">
        <v>425</v>
      </c>
      <c r="K1" s="5" t="s">
        <v>426</v>
      </c>
      <c r="L1" s="18" t="s">
        <v>6</v>
      </c>
      <c r="M1" s="5" t="s">
        <v>425</v>
      </c>
      <c r="N1" s="5" t="s">
        <v>426</v>
      </c>
      <c r="O1" s="19" t="s">
        <v>70</v>
      </c>
      <c r="P1" s="5" t="s">
        <v>425</v>
      </c>
      <c r="Q1" s="5" t="s">
        <v>426</v>
      </c>
      <c r="R1" s="19" t="s">
        <v>71</v>
      </c>
      <c r="S1" s="5" t="s">
        <v>425</v>
      </c>
      <c r="T1" s="5" t="s">
        <v>426</v>
      </c>
      <c r="U1" s="19" t="s">
        <v>72</v>
      </c>
      <c r="V1" s="5" t="s">
        <v>425</v>
      </c>
      <c r="W1" s="5" t="s">
        <v>426</v>
      </c>
      <c r="X1" s="19" t="s">
        <v>73</v>
      </c>
      <c r="Y1" s="5" t="s">
        <v>425</v>
      </c>
      <c r="Z1" s="5" t="s">
        <v>426</v>
      </c>
      <c r="AA1" s="19" t="s">
        <v>74</v>
      </c>
      <c r="AB1" s="5" t="s">
        <v>425</v>
      </c>
      <c r="AC1" s="5" t="s">
        <v>426</v>
      </c>
      <c r="AD1" s="19" t="s">
        <v>427</v>
      </c>
      <c r="AE1" s="5" t="s">
        <v>425</v>
      </c>
      <c r="AF1" s="5" t="s">
        <v>426</v>
      </c>
      <c r="AG1" s="19" t="s">
        <v>75</v>
      </c>
      <c r="AH1" s="5" t="s">
        <v>425</v>
      </c>
      <c r="AI1" s="5" t="s">
        <v>426</v>
      </c>
      <c r="AJ1" s="19" t="s">
        <v>22</v>
      </c>
      <c r="AK1" s="5" t="s">
        <v>425</v>
      </c>
      <c r="AL1" s="5" t="s">
        <v>426</v>
      </c>
      <c r="AM1" s="20" t="s">
        <v>76</v>
      </c>
      <c r="AN1" s="1"/>
    </row>
    <row r="2" spans="1:39" ht="17" customHeight="1">
      <c r="A2" s="21"/>
      <c r="B2" s="22"/>
      <c r="C2" s="23" t="str">
        <f aca="1">Obst</f>
        <v>Ananas</v>
      </c>
      <c r="D2" s="22"/>
      <c r="E2" s="22"/>
      <c r="F2" s="24" t="str">
        <f aca="1">Gemüse</f>
        <v>Artischocken</v>
      </c>
      <c r="G2" s="22"/>
      <c r="H2" s="22"/>
      <c r="I2" s="25" t="str">
        <f aca="1">Aufschnitt</f>
        <v>Bierschinken</v>
      </c>
      <c r="J2" s="22"/>
      <c r="K2" s="22"/>
      <c r="L2" s="25" t="str">
        <f aca="1">Milchprodukte</f>
        <v>Butter</v>
      </c>
      <c r="M2" s="22"/>
      <c r="N2" s="22"/>
      <c r="O2" s="25" t="str">
        <f aca="1">Backwaren</f>
        <v>Baguette</v>
      </c>
      <c r="P2" s="22"/>
      <c r="Q2" s="22"/>
      <c r="R2" s="25" t="str">
        <f aca="1">Tiefkühl</f>
        <v>Backfisch</v>
      </c>
      <c r="S2" s="22"/>
      <c r="T2" s="22"/>
      <c r="U2" s="25" t="str">
        <f aca="1">Getränke</f>
        <v>Bier</v>
      </c>
      <c r="V2" s="22"/>
      <c r="W2" s="22"/>
      <c r="X2" s="25" t="str">
        <f aca="1">Gewürze</f>
        <v>Anis</v>
      </c>
      <c r="Y2" s="22"/>
      <c r="Z2" s="22"/>
      <c r="AA2" s="25" t="str">
        <f aca="1">Haltbares</f>
        <v>Backpulver</v>
      </c>
      <c r="AB2" s="22"/>
      <c r="AC2" s="22"/>
      <c r="AD2" s="25" t="str">
        <f aca="1">Süßes</f>
        <v>Apfelringe</v>
      </c>
      <c r="AE2" s="22"/>
      <c r="AF2" s="22"/>
      <c r="AG2" s="25" t="str">
        <f aca="1">Haushalt</f>
        <v>Abfallbeutel</v>
      </c>
      <c r="AH2" s="22"/>
      <c r="AI2" s="22"/>
      <c r="AJ2" s="25" t="str">
        <f aca="1">Drogerie</f>
        <v>Aftershave</v>
      </c>
      <c r="AK2" s="22"/>
      <c r="AL2" s="22"/>
      <c r="AM2" s="26" t="str">
        <f aca="1">Sonstiges</f>
        <v>Babybedarf</v>
      </c>
    </row>
    <row r="3" spans="1:39" ht="17" customHeight="1">
      <c r="A3" s="6"/>
      <c r="B3" s="7"/>
      <c r="C3" s="12" t="str">
        <f aca="1">Obst</f>
        <v>Äpfel</v>
      </c>
      <c r="D3" s="7"/>
      <c r="E3" s="7"/>
      <c r="F3" s="14" t="str">
        <f aca="1">Gemüse</f>
        <v>Aubergine</v>
      </c>
      <c r="G3" s="7"/>
      <c r="H3" s="7"/>
      <c r="I3" s="10" t="str">
        <f aca="1">Aufschnitt</f>
        <v>Blutwurst</v>
      </c>
      <c r="J3" s="7"/>
      <c r="K3" s="7"/>
      <c r="L3" s="10" t="str">
        <f aca="1">Milchprodukte</f>
        <v>Camembert</v>
      </c>
      <c r="M3" s="7"/>
      <c r="N3" s="7"/>
      <c r="O3" s="10" t="str">
        <f aca="1">Backwaren</f>
        <v>Baguettebrötchen</v>
      </c>
      <c r="P3" s="7"/>
      <c r="Q3" s="7"/>
      <c r="R3" s="10" t="str">
        <f aca="1">Tiefkühl</f>
        <v>Backwaren</v>
      </c>
      <c r="S3" s="7"/>
      <c r="T3" s="7"/>
      <c r="U3" s="10" t="str">
        <f aca="1">Getränke</f>
        <v>Bitter Lemon</v>
      </c>
      <c r="V3" s="7"/>
      <c r="W3" s="7"/>
      <c r="X3" s="10" t="str">
        <f aca="1">Gewürze</f>
        <v>Basilikum</v>
      </c>
      <c r="Y3" s="7"/>
      <c r="Z3" s="7"/>
      <c r="AA3" s="10" t="str">
        <f aca="1">Haltbares</f>
        <v>Balsamico</v>
      </c>
      <c r="AB3" s="7"/>
      <c r="AC3" s="7"/>
      <c r="AD3" s="10" t="str">
        <f aca="1">Süßes</f>
        <v>Bonbons</v>
      </c>
      <c r="AE3" s="7"/>
      <c r="AF3" s="7"/>
      <c r="AG3" s="10" t="str">
        <f aca="1">Haushalt</f>
        <v>Allzweckreiniger</v>
      </c>
      <c r="AH3" s="7"/>
      <c r="AI3" s="7"/>
      <c r="AJ3" s="10" t="str">
        <f aca="1">Drogerie</f>
        <v>Badezusatz</v>
      </c>
      <c r="AK3" s="7"/>
      <c r="AL3" s="7"/>
      <c r="AM3" s="26" t="str">
        <f aca="1">Sonstiges</f>
        <v>Batterien</v>
      </c>
    </row>
    <row r="4" spans="1:39" ht="17" customHeight="1">
      <c r="A4" s="6"/>
      <c r="B4" s="7"/>
      <c r="C4" s="12" t="str">
        <f aca="1">Obst</f>
        <v>Aprikosen</v>
      </c>
      <c r="D4" s="7"/>
      <c r="E4" s="7"/>
      <c r="F4" s="14" t="str">
        <f aca="1">Gemüse</f>
        <v>Blumenkohl</v>
      </c>
      <c r="G4" s="7"/>
      <c r="H4" s="7"/>
      <c r="I4" s="10" t="str">
        <f aca="1">Aufschnitt</f>
        <v>Bockwurst</v>
      </c>
      <c r="J4" s="7"/>
      <c r="K4" s="7"/>
      <c r="L4" s="10" t="str">
        <f aca="1">Milchprodukte</f>
        <v>Cremespeise</v>
      </c>
      <c r="M4" s="7"/>
      <c r="N4" s="7"/>
      <c r="O4" s="10" t="str">
        <f aca="1">Backwaren</f>
        <v>Brot (diverse)</v>
      </c>
      <c r="P4" s="7"/>
      <c r="Q4" s="7"/>
      <c r="R4" s="10" t="str">
        <f aca="1">Tiefkühl</f>
        <v>Baguette belegt</v>
      </c>
      <c r="S4" s="7"/>
      <c r="T4" s="7"/>
      <c r="U4" s="10" t="str">
        <f aca="1">Getränke</f>
        <v>Cola</v>
      </c>
      <c r="V4" s="7"/>
      <c r="W4" s="7"/>
      <c r="X4" s="10" t="str">
        <f aca="1">Gewürze</f>
        <v>Bohnenkraut </v>
      </c>
      <c r="Y4" s="7"/>
      <c r="Z4" s="7"/>
      <c r="AA4" s="10" t="str">
        <f aca="1">Haltbares</f>
        <v>Bandnudeln</v>
      </c>
      <c r="AB4" s="7"/>
      <c r="AC4" s="7"/>
      <c r="AD4" s="10" t="str">
        <f aca="1">Süßes</f>
        <v>Chips</v>
      </c>
      <c r="AE4" s="7"/>
      <c r="AF4" s="7"/>
      <c r="AG4" s="10" t="str">
        <f aca="1">Haushalt</f>
        <v>Alufolie</v>
      </c>
      <c r="AH4" s="7"/>
      <c r="AI4" s="7"/>
      <c r="AJ4" s="10" t="str">
        <f aca="1">Drogerie</f>
        <v>Bodylotion</v>
      </c>
      <c r="AK4" s="7"/>
      <c r="AL4" s="7"/>
      <c r="AM4" s="26" t="str">
        <f aca="1">Sonstiges</f>
        <v>Geschenkpapier</v>
      </c>
    </row>
    <row r="5" spans="1:39" ht="17" customHeight="1">
      <c r="A5" s="6"/>
      <c r="B5" s="7"/>
      <c r="C5" s="12" t="str">
        <f aca="1">Obst</f>
        <v>Avocado</v>
      </c>
      <c r="D5" s="7"/>
      <c r="E5" s="7"/>
      <c r="F5" s="14" t="str">
        <f aca="1">Gemüse</f>
        <v>Bohnen</v>
      </c>
      <c r="G5" s="7"/>
      <c r="H5" s="7"/>
      <c r="I5" s="10" t="str">
        <f aca="1">Aufschnitt</f>
        <v>Bratwurst</v>
      </c>
      <c r="J5" s="7"/>
      <c r="K5" s="7"/>
      <c r="L5" s="10" t="str">
        <f aca="1">Milchprodukte</f>
        <v>Edelschimmelkäse</v>
      </c>
      <c r="M5" s="7"/>
      <c r="N5" s="7"/>
      <c r="O5" s="10" t="str">
        <f aca="1">Backwaren</f>
        <v>Brötchen</v>
      </c>
      <c r="P5" s="7"/>
      <c r="Q5" s="7"/>
      <c r="R5" s="10" t="str">
        <f aca="1">Tiefkühl</f>
        <v>Beerenmischung</v>
      </c>
      <c r="S5" s="7"/>
      <c r="T5" s="7"/>
      <c r="U5" s="10" t="str">
        <f aca="1">Getränke</f>
        <v>Energydrink</v>
      </c>
      <c r="V5" s="7"/>
      <c r="W5" s="7"/>
      <c r="X5" s="10" t="str">
        <f aca="1">Gewürze</f>
        <v>Chili</v>
      </c>
      <c r="Y5" s="7"/>
      <c r="Z5" s="7"/>
      <c r="AA5" s="10" t="str">
        <f aca="1">Haltbares</f>
        <v>Bouillon</v>
      </c>
      <c r="AB5" s="7"/>
      <c r="AC5" s="7"/>
      <c r="AD5" s="10" t="str">
        <f aca="1">Süßes</f>
        <v>Cracker</v>
      </c>
      <c r="AE5" s="7"/>
      <c r="AF5" s="7"/>
      <c r="AG5" s="10" t="str">
        <f aca="1">Haushalt</f>
        <v>Badreiniger</v>
      </c>
      <c r="AH5" s="7"/>
      <c r="AI5" s="7"/>
      <c r="AJ5" s="10" t="str">
        <f aca="1">Drogerie</f>
        <v>Damenhygiene</v>
      </c>
      <c r="AK5" s="7"/>
      <c r="AL5" s="7"/>
      <c r="AM5" s="26" t="str">
        <f aca="1">Sonstiges</f>
        <v>Insektizide</v>
      </c>
    </row>
    <row r="6" spans="1:39" ht="17" customHeight="1">
      <c r="A6" s="6"/>
      <c r="B6" s="7"/>
      <c r="C6" s="12" t="str">
        <f aca="1">Obst</f>
        <v>Bananen</v>
      </c>
      <c r="D6" s="7"/>
      <c r="E6" s="7"/>
      <c r="F6" s="14" t="str">
        <f aca="1">Gemüse</f>
        <v>Brokkoli</v>
      </c>
      <c r="G6" s="7"/>
      <c r="H6" s="7"/>
      <c r="I6" s="10" t="str">
        <f aca="1">Aufschnitt</f>
        <v>Chorizo</v>
      </c>
      <c r="J6" s="7"/>
      <c r="K6" s="7"/>
      <c r="L6" s="10" t="str">
        <f aca="1">Milchprodukte</f>
        <v>Eier</v>
      </c>
      <c r="M6" s="7"/>
      <c r="N6" s="7"/>
      <c r="O6" s="10" t="str">
        <f aca="1">Backwaren</f>
        <v>Burger Buns</v>
      </c>
      <c r="P6" s="7"/>
      <c r="Q6" s="7"/>
      <c r="R6" s="10" t="str">
        <f aca="1">Tiefkühl</f>
        <v>Blumenkohl</v>
      </c>
      <c r="S6" s="7"/>
      <c r="T6" s="7"/>
      <c r="U6" s="10" t="str">
        <f aca="1">Getränke</f>
        <v>Limettensaft</v>
      </c>
      <c r="V6" s="7"/>
      <c r="W6" s="7"/>
      <c r="X6" s="10" t="str">
        <f aca="1">Gewürze</f>
        <v>Dill</v>
      </c>
      <c r="Y6" s="7"/>
      <c r="Z6" s="7"/>
      <c r="AA6" s="10" t="str">
        <f aca="1">Haltbares</f>
        <v>Bratöl</v>
      </c>
      <c r="AB6" s="7"/>
      <c r="AC6" s="7"/>
      <c r="AD6" s="10" t="str">
        <f aca="1">Süßes</f>
        <v>Erdnussflips</v>
      </c>
      <c r="AE6" s="7"/>
      <c r="AF6" s="7"/>
      <c r="AG6" s="10" t="str">
        <f aca="1">Haushalt</f>
        <v>Bioabfalltüten</v>
      </c>
      <c r="AH6" s="7"/>
      <c r="AI6" s="7"/>
      <c r="AJ6" s="10" t="str">
        <f aca="1">Drogerie</f>
        <v>Deo/Antitranspirant</v>
      </c>
      <c r="AK6" s="7"/>
      <c r="AL6" s="7"/>
      <c r="AM6" s="26" t="str">
        <f aca="1">Sonstiges</f>
        <v>Kerzen</v>
      </c>
    </row>
    <row r="7" spans="1:39" ht="17" customHeight="1">
      <c r="A7" s="6"/>
      <c r="B7" s="7"/>
      <c r="C7" s="12" t="str">
        <f aca="1">Obst</f>
        <v>Birnen</v>
      </c>
      <c r="D7" s="7"/>
      <c r="E7" s="7"/>
      <c r="F7" s="14" t="str">
        <f aca="1">Gemüse</f>
        <v>Champignon</v>
      </c>
      <c r="G7" s="7"/>
      <c r="H7" s="7"/>
      <c r="I7" s="10" t="str">
        <f aca="1">Aufschnitt</f>
        <v>Corned Beef</v>
      </c>
      <c r="J7" s="7"/>
      <c r="K7" s="7"/>
      <c r="L7" s="10" t="str">
        <f aca="1">Milchprodukte</f>
        <v>Feta</v>
      </c>
      <c r="M7" s="7"/>
      <c r="N7" s="7"/>
      <c r="O7" s="10" t="str">
        <f aca="1">Backwaren</f>
        <v>Ciabatta</v>
      </c>
      <c r="P7" s="7"/>
      <c r="Q7" s="7"/>
      <c r="R7" s="10" t="str">
        <f aca="1">Tiefkühl</f>
        <v>Bohnen</v>
      </c>
      <c r="S7" s="7"/>
      <c r="T7" s="7"/>
      <c r="U7" s="10" t="str">
        <f aca="1">Getränke</f>
        <v>Limonade</v>
      </c>
      <c r="V7" s="7"/>
      <c r="W7" s="7"/>
      <c r="X7" s="10" t="str">
        <f aca="1">Gewürze</f>
        <v>Estragon</v>
      </c>
      <c r="Y7" s="7"/>
      <c r="Z7" s="7"/>
      <c r="AA7" s="10" t="str">
        <f aca="1">Haltbares</f>
        <v>Corn Flakes</v>
      </c>
      <c r="AB7" s="7"/>
      <c r="AC7" s="7"/>
      <c r="AD7" s="10" t="str">
        <f aca="1">Süßes</f>
        <v>Gebäck</v>
      </c>
      <c r="AE7" s="7"/>
      <c r="AF7" s="7"/>
      <c r="AG7" s="10" t="str">
        <f aca="1">Haushalt</f>
        <v>Blauspüler</v>
      </c>
      <c r="AH7" s="7"/>
      <c r="AI7" s="7"/>
      <c r="AJ7" s="10" t="str">
        <f aca="1">Drogerie</f>
        <v>Duschgel</v>
      </c>
      <c r="AK7" s="7"/>
      <c r="AL7" s="7"/>
      <c r="AM7" s="26" t="str">
        <f aca="1">Sonstiges</f>
        <v>Servietten</v>
      </c>
    </row>
    <row r="8" spans="1:39" ht="17" customHeight="1">
      <c r="A8" s="6"/>
      <c r="B8" s="7"/>
      <c r="C8" s="12" t="str">
        <f aca="1">Obst</f>
        <v>Brombeeren</v>
      </c>
      <c r="D8" s="7"/>
      <c r="E8" s="7"/>
      <c r="F8" s="14" t="str">
        <f aca="1">Gemüse</f>
        <v>Chicoree</v>
      </c>
      <c r="G8" s="7"/>
      <c r="H8" s="7"/>
      <c r="I8" s="10" t="str">
        <f aca="1">Aufschnitt</f>
        <v>Entrecôte </v>
      </c>
      <c r="J8" s="7"/>
      <c r="K8" s="7"/>
      <c r="L8" s="10" t="str">
        <f aca="1">Milchprodukte</f>
        <v>Frischkäse</v>
      </c>
      <c r="M8" s="7"/>
      <c r="N8" s="7"/>
      <c r="O8" s="10" t="str">
        <f aca="1">Backwaren</f>
        <v>Fladenbrot</v>
      </c>
      <c r="P8" s="7"/>
      <c r="Q8" s="7"/>
      <c r="R8" s="10" t="str">
        <f aca="1">Tiefkühl</f>
        <v>Broccoli</v>
      </c>
      <c r="S8" s="7"/>
      <c r="T8" s="7"/>
      <c r="U8" s="10" t="str">
        <f aca="1">Getränke</f>
        <v>Mixgetränke</v>
      </c>
      <c r="V8" s="7"/>
      <c r="W8" s="7"/>
      <c r="X8" s="10" t="str">
        <f aca="1">Gewürze</f>
        <v>Fenchel</v>
      </c>
      <c r="Y8" s="7"/>
      <c r="Z8" s="7"/>
      <c r="AA8" s="10" t="str">
        <f aca="1">Haltbares</f>
        <v>Dosengerichte</v>
      </c>
      <c r="AB8" s="7"/>
      <c r="AC8" s="7"/>
      <c r="AD8" s="10" t="str">
        <f aca="1">Süßes</f>
        <v>Grissini</v>
      </c>
      <c r="AE8" s="7"/>
      <c r="AF8" s="7"/>
      <c r="AG8" s="10" t="str">
        <f aca="1">Haushalt</f>
        <v>Bodenwischer</v>
      </c>
      <c r="AH8" s="7"/>
      <c r="AI8" s="7"/>
      <c r="AJ8" s="10" t="str">
        <f aca="1">Drogerie</f>
        <v>Gesichtscreme</v>
      </c>
      <c r="AK8" s="7"/>
      <c r="AL8" s="7"/>
      <c r="AM8" s="26" t="str">
        <f aca="1">Sonstiges</f>
        <v>Tierbedarf</v>
      </c>
    </row>
    <row r="9" spans="1:39" ht="17" customHeight="1">
      <c r="A9" s="6"/>
      <c r="B9" s="7"/>
      <c r="C9" s="12" t="str">
        <f aca="1">Obst</f>
        <v>Datteln</v>
      </c>
      <c r="D9" s="7"/>
      <c r="E9" s="7"/>
      <c r="F9" s="14" t="str">
        <f aca="1">Gemüse</f>
        <v>Eisbergsalat</v>
      </c>
      <c r="G9" s="7"/>
      <c r="H9" s="7"/>
      <c r="I9" s="10" t="str">
        <f aca="1">Aufschnitt</f>
        <v>Fleischsalat</v>
      </c>
      <c r="J9" s="7"/>
      <c r="K9" s="7"/>
      <c r="L9" s="10" t="str">
        <f aca="1">Milchprodukte</f>
        <v>Götterspeise</v>
      </c>
      <c r="M9" s="7"/>
      <c r="N9" s="7"/>
      <c r="O9" s="10" t="str">
        <f aca="1">Backwaren</f>
        <v>Hot Dog Brötchen</v>
      </c>
      <c r="P9" s="7"/>
      <c r="Q9" s="7"/>
      <c r="R9" s="10" t="str">
        <f aca="1">Tiefkühl</f>
        <v>Brötchen</v>
      </c>
      <c r="S9" s="7"/>
      <c r="T9" s="7"/>
      <c r="U9" s="10" t="str">
        <f aca="1">Getränke</f>
        <v>Säfte</v>
      </c>
      <c r="V9" s="7"/>
      <c r="W9" s="7"/>
      <c r="X9" s="10" t="str">
        <f aca="1">Gewürze</f>
        <v>Gewürzmischung</v>
      </c>
      <c r="Y9" s="7"/>
      <c r="Z9" s="7"/>
      <c r="AA9" s="10" t="str">
        <f aca="1">Haltbares</f>
        <v>Dressing</v>
      </c>
      <c r="AB9" s="7"/>
      <c r="AC9" s="7"/>
      <c r="AD9" s="10" t="str">
        <f aca="1">Süßes</f>
        <v>Gummibärchen</v>
      </c>
      <c r="AE9" s="7"/>
      <c r="AF9" s="7"/>
      <c r="AG9" s="10" t="str">
        <f aca="1">Haushalt</f>
        <v>Entkalker</v>
      </c>
      <c r="AH9" s="7"/>
      <c r="AI9" s="7"/>
      <c r="AJ9" s="10" t="str">
        <f aca="1">Drogerie</f>
        <v>Haarspülung</v>
      </c>
      <c r="AK9" s="7"/>
      <c r="AL9" s="7"/>
      <c r="AM9" s="26">
        <f aca="1">Sonstiges</f>
        <v>0</v>
      </c>
    </row>
    <row r="10" spans="1:39" ht="17" customHeight="1">
      <c r="A10" s="6"/>
      <c r="B10" s="7"/>
      <c r="C10" s="12" t="str">
        <f aca="1">Obst</f>
        <v>Erdbeeren</v>
      </c>
      <c r="D10" s="7"/>
      <c r="E10" s="7"/>
      <c r="F10" s="14" t="str">
        <f aca="1">Gemüse</f>
        <v>Erbsen</v>
      </c>
      <c r="G10" s="7"/>
      <c r="H10" s="7"/>
      <c r="I10" s="10" t="str">
        <f aca="1">Aufschnitt</f>
        <v>Frikadellen</v>
      </c>
      <c r="J10" s="7"/>
      <c r="K10" s="7"/>
      <c r="L10" s="10" t="str">
        <f aca="1">Milchprodukte</f>
        <v>Griespudding</v>
      </c>
      <c r="M10" s="7"/>
      <c r="N10" s="7"/>
      <c r="O10" s="10" t="str">
        <f aca="1">Backwaren</f>
        <v>Knäckebrot</v>
      </c>
      <c r="P10" s="7"/>
      <c r="Q10" s="7"/>
      <c r="R10" s="10" t="str">
        <f aca="1">Tiefkühl</f>
        <v>Burger Patties</v>
      </c>
      <c r="S10" s="7"/>
      <c r="T10" s="7"/>
      <c r="U10" s="10" t="str">
        <f aca="1">Getränke</f>
        <v>Sekt</v>
      </c>
      <c r="V10" s="7"/>
      <c r="W10" s="7"/>
      <c r="X10" s="10" t="str">
        <f aca="1">Gewürze</f>
        <v>Gewürznelken</v>
      </c>
      <c r="Y10" s="7"/>
      <c r="Z10" s="7"/>
      <c r="AA10" s="10" t="str">
        <f aca="1">Haltbares</f>
        <v>Essig</v>
      </c>
      <c r="AB10" s="7"/>
      <c r="AC10" s="7"/>
      <c r="AD10" s="10" t="str">
        <f aca="1">Süßes</f>
        <v>Käse-Dip</v>
      </c>
      <c r="AE10" s="7"/>
      <c r="AF10" s="7"/>
      <c r="AG10" s="10" t="str">
        <f aca="1">Haushalt</f>
        <v>Färbemittel</v>
      </c>
      <c r="AH10" s="7"/>
      <c r="AI10" s="7"/>
      <c r="AJ10" s="10" t="str">
        <f aca="1">Drogerie</f>
        <v>Handcreme</v>
      </c>
      <c r="AK10" s="7"/>
      <c r="AL10" s="7"/>
      <c r="AM10" s="26">
        <f aca="1">Sonstiges</f>
        <v>0</v>
      </c>
    </row>
    <row r="11" spans="1:39" ht="17" customHeight="1">
      <c r="A11" s="6"/>
      <c r="B11" s="7"/>
      <c r="C11" s="12" t="str">
        <f aca="1">Obst</f>
        <v>Heidelbeeren</v>
      </c>
      <c r="D11" s="7"/>
      <c r="E11" s="7"/>
      <c r="F11" s="14" t="str">
        <f aca="1">Gemüse</f>
        <v>Feldsalat</v>
      </c>
      <c r="G11" s="7"/>
      <c r="H11" s="7"/>
      <c r="I11" s="10" t="str">
        <f aca="1">Aufschnitt</f>
        <v>Grillspieße</v>
      </c>
      <c r="J11" s="7"/>
      <c r="K11" s="7"/>
      <c r="L11" s="10" t="str">
        <f aca="1">Milchprodukte</f>
        <v>Grillkäse</v>
      </c>
      <c r="M11" s="7"/>
      <c r="N11" s="7"/>
      <c r="O11" s="10" t="str">
        <f aca="1">Backwaren</f>
        <v>Mischbrot</v>
      </c>
      <c r="P11" s="7"/>
      <c r="Q11" s="7"/>
      <c r="R11" s="10" t="str">
        <f aca="1">Tiefkühl</f>
        <v>Döner</v>
      </c>
      <c r="S11" s="7"/>
      <c r="T11" s="7"/>
      <c r="U11" s="10" t="str">
        <f aca="1">Getränke</f>
        <v>Sirup</v>
      </c>
      <c r="V11" s="7"/>
      <c r="W11" s="7"/>
      <c r="X11" s="10" t="str">
        <f aca="1">Gewürze</f>
        <v>Ingwer</v>
      </c>
      <c r="Y11" s="7"/>
      <c r="Z11" s="7"/>
      <c r="AA11" s="10" t="str">
        <f aca="1">Haltbares</f>
        <v>Fertiggerichte</v>
      </c>
      <c r="AB11" s="7"/>
      <c r="AC11" s="7"/>
      <c r="AD11" s="10" t="str">
        <f aca="1">Süßes</f>
        <v>Kaugummi</v>
      </c>
      <c r="AE11" s="7"/>
      <c r="AF11" s="7"/>
      <c r="AG11" s="10" t="str">
        <f aca="1">Haushalt</f>
        <v>Farbfangtücher</v>
      </c>
      <c r="AH11" s="7"/>
      <c r="AI11" s="7"/>
      <c r="AJ11" s="10" t="str">
        <f aca="1">Drogerie</f>
        <v>Interdentalbürste</v>
      </c>
      <c r="AK11" s="7"/>
      <c r="AL11" s="7"/>
      <c r="AM11" s="26">
        <f aca="1">Sonstiges</f>
        <v>0</v>
      </c>
    </row>
    <row r="12" spans="1:39" ht="17" customHeight="1">
      <c r="A12" s="6"/>
      <c r="B12" s="7"/>
      <c r="C12" s="12" t="str">
        <f aca="1">Obst</f>
        <v>Himbeeren</v>
      </c>
      <c r="D12" s="7"/>
      <c r="E12" s="7"/>
      <c r="F12" s="14" t="str">
        <f aca="1">Gemüse</f>
        <v>Fenchel</v>
      </c>
      <c r="G12" s="7"/>
      <c r="H12" s="7"/>
      <c r="I12" s="10" t="str">
        <f aca="1">Aufschnitt</f>
        <v>Hackfleisch gemischt</v>
      </c>
      <c r="J12" s="7"/>
      <c r="K12" s="7"/>
      <c r="L12" s="10" t="str">
        <f aca="1">Milchprodukte</f>
        <v>Grütze</v>
      </c>
      <c r="M12" s="7"/>
      <c r="N12" s="7"/>
      <c r="O12" s="10" t="str">
        <f aca="1">Backwaren</f>
        <v>Toastbrot</v>
      </c>
      <c r="P12" s="7"/>
      <c r="Q12" s="7"/>
      <c r="R12" s="10" t="str">
        <f aca="1">Tiefkühl</f>
        <v>Dorade</v>
      </c>
      <c r="S12" s="7"/>
      <c r="T12" s="7"/>
      <c r="U12" s="10" t="str">
        <f aca="1">Getränke</f>
        <v>Spirtuosen</v>
      </c>
      <c r="V12" s="7"/>
      <c r="W12" s="7"/>
      <c r="X12" s="10" t="str">
        <f aca="1">Gewürze</f>
        <v>Kardamon</v>
      </c>
      <c r="Y12" s="7"/>
      <c r="Z12" s="7"/>
      <c r="AA12" s="10" t="str">
        <f aca="1">Haltbares</f>
        <v>Fischkonserve</v>
      </c>
      <c r="AB12" s="7"/>
      <c r="AC12" s="7"/>
      <c r="AD12" s="10" t="str">
        <f aca="1">Süßes</f>
        <v>Kekse</v>
      </c>
      <c r="AE12" s="7"/>
      <c r="AF12" s="7"/>
      <c r="AG12" s="10" t="str">
        <f aca="1">Haushalt</f>
        <v>Fensterreiniger</v>
      </c>
      <c r="AH12" s="7"/>
      <c r="AI12" s="7"/>
      <c r="AJ12" s="10" t="str">
        <f aca="1">Drogerie</f>
        <v>Kosmetiktücher</v>
      </c>
      <c r="AK12" s="7"/>
      <c r="AL12" s="7"/>
      <c r="AM12" s="26">
        <f aca="1">Sonstiges</f>
        <v>0</v>
      </c>
    </row>
    <row r="13" spans="1:39" ht="17" customHeight="1">
      <c r="A13" s="6"/>
      <c r="B13" s="7"/>
      <c r="C13" s="12" t="str">
        <f aca="1">Obst</f>
        <v>Johannisbeeren</v>
      </c>
      <c r="D13" s="7"/>
      <c r="E13" s="7"/>
      <c r="F13" s="14" t="str">
        <f aca="1">Gemüse</f>
        <v>Gurke</v>
      </c>
      <c r="G13" s="7"/>
      <c r="H13" s="7"/>
      <c r="I13" s="10" t="str">
        <f aca="1">Aufschnitt</f>
        <v>Hackfleisch Rind</v>
      </c>
      <c r="J13" s="7"/>
      <c r="K13" s="7"/>
      <c r="L13" s="10" t="str">
        <f aca="1">Milchprodukte</f>
        <v>Hartkäse</v>
      </c>
      <c r="M13" s="7"/>
      <c r="N13" s="7"/>
      <c r="O13" s="10" t="str">
        <f aca="1">Backwaren</f>
        <v>Vollkornbrot</v>
      </c>
      <c r="P13" s="7"/>
      <c r="Q13" s="7"/>
      <c r="R13" s="10" t="str">
        <f aca="1">Tiefkühl</f>
        <v>Eis</v>
      </c>
      <c r="S13" s="7"/>
      <c r="T13" s="7"/>
      <c r="U13" s="10" t="str">
        <f aca="1">Getränke</f>
        <v>Tonic</v>
      </c>
      <c r="V13" s="7"/>
      <c r="W13" s="7"/>
      <c r="X13" s="10" t="str">
        <f aca="1">Gewürze</f>
        <v>Knoblauch</v>
      </c>
      <c r="Y13" s="7"/>
      <c r="Z13" s="7"/>
      <c r="AA13" s="10" t="str">
        <f aca="1">Haltbares</f>
        <v>Fleischkonserve</v>
      </c>
      <c r="AB13" s="7"/>
      <c r="AC13" s="7"/>
      <c r="AD13" s="10" t="str">
        <f aca="1">Süßes</f>
        <v>Lakritze</v>
      </c>
      <c r="AE13" s="7"/>
      <c r="AF13" s="7"/>
      <c r="AG13" s="10" t="str">
        <f aca="1">Haushalt</f>
        <v>Fleckenentferner</v>
      </c>
      <c r="AH13" s="7"/>
      <c r="AI13" s="7"/>
      <c r="AJ13" s="10" t="str">
        <f aca="1">Drogerie</f>
        <v>Make-up</v>
      </c>
      <c r="AK13" s="7"/>
      <c r="AL13" s="7"/>
      <c r="AM13" s="26">
        <f aca="1">Sonstiges</f>
        <v>0</v>
      </c>
    </row>
    <row r="14" spans="1:39" ht="17" customHeight="1">
      <c r="A14" s="6"/>
      <c r="B14" s="7"/>
      <c r="C14" s="12" t="str">
        <f aca="1">Obst</f>
        <v>Kirschen</v>
      </c>
      <c r="D14" s="7"/>
      <c r="E14" s="7"/>
      <c r="F14" s="14" t="str">
        <f aca="1">Gemüse</f>
        <v>Ingwer</v>
      </c>
      <c r="G14" s="7"/>
      <c r="H14" s="7"/>
      <c r="I14" s="10" t="str">
        <f aca="1">Aufschnitt</f>
        <v>Hackfleisch Schwein</v>
      </c>
      <c r="J14" s="7"/>
      <c r="K14" s="7"/>
      <c r="L14" s="10" t="str">
        <f aca="1">Milchprodukte</f>
        <v>Harzer Käse</v>
      </c>
      <c r="M14" s="7"/>
      <c r="N14" s="7"/>
      <c r="O14" s="10" t="str">
        <f aca="1">Backwaren</f>
        <v>Zwieback</v>
      </c>
      <c r="P14" s="7"/>
      <c r="Q14" s="7"/>
      <c r="R14" s="10" t="str">
        <f aca="1">Tiefkühl</f>
        <v>Ente</v>
      </c>
      <c r="S14" s="7"/>
      <c r="T14" s="7"/>
      <c r="U14" s="10" t="str">
        <f aca="1">Getränke</f>
        <v>Wasser</v>
      </c>
      <c r="V14" s="7"/>
      <c r="W14" s="7"/>
      <c r="X14" s="10" t="str">
        <f aca="1">Gewürze</f>
        <v>Koriander</v>
      </c>
      <c r="Y14" s="7"/>
      <c r="Z14" s="7"/>
      <c r="AA14" s="10" t="str">
        <f aca="1">Haltbares</f>
        <v>Fond</v>
      </c>
      <c r="AB14" s="7"/>
      <c r="AC14" s="7"/>
      <c r="AD14" s="10" t="str">
        <f aca="1">Süßes</f>
        <v>Mandeln</v>
      </c>
      <c r="AE14" s="7"/>
      <c r="AF14" s="7"/>
      <c r="AG14" s="10" t="str">
        <f aca="1">Haushalt</f>
        <v>Frischhaltefolie</v>
      </c>
      <c r="AH14" s="7"/>
      <c r="AI14" s="7"/>
      <c r="AJ14" s="10" t="str">
        <f aca="1">Drogerie</f>
        <v>Mückenschutz</v>
      </c>
      <c r="AK14" s="7"/>
      <c r="AL14" s="7"/>
      <c r="AM14" s="26">
        <f aca="1">Sonstiges</f>
        <v>0</v>
      </c>
    </row>
    <row r="15" spans="1:39" ht="17" customHeight="1">
      <c r="A15" s="6"/>
      <c r="B15" s="7"/>
      <c r="C15" s="12" t="str">
        <f aca="1">Obst</f>
        <v>Kiwi</v>
      </c>
      <c r="D15" s="7"/>
      <c r="E15" s="7"/>
      <c r="F15" s="14" t="str">
        <f aca="1">Gemüse</f>
        <v>Kartoffeln</v>
      </c>
      <c r="G15" s="7"/>
      <c r="H15" s="7"/>
      <c r="I15" s="10" t="str">
        <f aca="1">Aufschnitt</f>
        <v>Hähnchenbrust</v>
      </c>
      <c r="J15" s="7"/>
      <c r="K15" s="7"/>
      <c r="L15" s="10" t="str">
        <f aca="1">Milchprodukte</f>
        <v>Joghurt</v>
      </c>
      <c r="M15" s="7"/>
      <c r="N15" s="7"/>
      <c r="O15" s="10">
        <f aca="1">Backwaren</f>
        <v>0</v>
      </c>
      <c r="P15" s="7"/>
      <c r="Q15" s="7"/>
      <c r="R15" s="10" t="str">
        <f aca="1">Tiefkühl</f>
        <v>Erbsen</v>
      </c>
      <c r="S15" s="7"/>
      <c r="T15" s="7"/>
      <c r="U15" s="10" t="str">
        <f aca="1">Getränke</f>
        <v>Wein</v>
      </c>
      <c r="V15" s="7"/>
      <c r="W15" s="7"/>
      <c r="X15" s="10" t="str">
        <f aca="1">Gewürze</f>
        <v>Kräutermischung</v>
      </c>
      <c r="Y15" s="7"/>
      <c r="Z15" s="7"/>
      <c r="AA15" s="10" t="str">
        <f aca="1">Haltbares</f>
        <v>Früchtetee</v>
      </c>
      <c r="AB15" s="7"/>
      <c r="AC15" s="7"/>
      <c r="AD15" s="10" t="str">
        <f aca="1">Süßes</f>
        <v>Nacho</v>
      </c>
      <c r="AE15" s="7"/>
      <c r="AF15" s="7"/>
      <c r="AG15" s="10" t="str">
        <f aca="1">Haushalt</f>
        <v>Fusselroller</v>
      </c>
      <c r="AH15" s="7"/>
      <c r="AI15" s="7"/>
      <c r="AJ15" s="10" t="str">
        <f aca="1">Drogerie</f>
        <v>Mundspülung</v>
      </c>
      <c r="AK15" s="7"/>
      <c r="AL15" s="7"/>
      <c r="AM15" s="26">
        <f aca="1">Sonstiges</f>
        <v>0</v>
      </c>
    </row>
    <row r="16" spans="1:39" ht="17" customHeight="1">
      <c r="A16" s="6"/>
      <c r="B16" s="7"/>
      <c r="C16" s="12" t="str">
        <f aca="1">Obst</f>
        <v>Limetten</v>
      </c>
      <c r="D16" s="7"/>
      <c r="E16" s="7"/>
      <c r="F16" s="14" t="str">
        <f aca="1">Gemüse</f>
        <v>Knoblauch</v>
      </c>
      <c r="G16" s="7"/>
      <c r="H16" s="7"/>
      <c r="I16" s="10" t="str">
        <f aca="1">Aufschnitt</f>
        <v>Hähnchenfilet</v>
      </c>
      <c r="J16" s="7"/>
      <c r="K16" s="7"/>
      <c r="L16" s="10" t="str">
        <f aca="1">Milchprodukte</f>
        <v>Kaffeesahne</v>
      </c>
      <c r="M16" s="7"/>
      <c r="N16" s="7"/>
      <c r="O16" s="10">
        <f aca="1">Backwaren</f>
        <v>0</v>
      </c>
      <c r="P16" s="7"/>
      <c r="Q16" s="7"/>
      <c r="R16" s="10" t="str">
        <f aca="1">Tiefkühl</f>
        <v>Erdbeeren</v>
      </c>
      <c r="S16" s="7"/>
      <c r="T16" s="7"/>
      <c r="U16" s="10" t="str">
        <f aca="1">Getränke</f>
        <v>Zitronensaft</v>
      </c>
      <c r="V16" s="7"/>
      <c r="W16" s="7"/>
      <c r="X16" s="10" t="str">
        <f aca="1">Gewürze</f>
        <v>Kreuzkümmel</v>
      </c>
      <c r="Y16" s="7"/>
      <c r="Z16" s="7"/>
      <c r="AA16" s="10" t="str">
        <f aca="1">Haltbares</f>
        <v>Gemüsekonserve</v>
      </c>
      <c r="AB16" s="7"/>
      <c r="AC16" s="7"/>
      <c r="AD16" s="10" t="str">
        <f aca="1">Süßes</f>
        <v>Nougat</v>
      </c>
      <c r="AE16" s="7"/>
      <c r="AF16" s="7"/>
      <c r="AG16" s="10" t="str">
        <f aca="1">Haushalt</f>
        <v>Gefrierbeutel</v>
      </c>
      <c r="AH16" s="7"/>
      <c r="AI16" s="7"/>
      <c r="AJ16" s="10" t="str">
        <f aca="1">Drogerie</f>
        <v>Nagellack</v>
      </c>
      <c r="AK16" s="7"/>
      <c r="AL16" s="7"/>
      <c r="AM16" s="26">
        <f aca="1">Sonstiges</f>
        <v>0</v>
      </c>
    </row>
    <row r="17" spans="1:39" ht="17" customHeight="1">
      <c r="A17" s="6"/>
      <c r="B17" s="7"/>
      <c r="C17" s="12" t="str">
        <f aca="1">Obst</f>
        <v>Mandarine</v>
      </c>
      <c r="D17" s="7"/>
      <c r="E17" s="7"/>
      <c r="F17" s="14" t="str">
        <f aca="1">Gemüse</f>
        <v>Kohlrabi</v>
      </c>
      <c r="G17" s="7"/>
      <c r="H17" s="7"/>
      <c r="I17" s="10" t="str">
        <f aca="1">Aufschnitt</f>
        <v>Hähnchenkeule</v>
      </c>
      <c r="J17" s="7"/>
      <c r="K17" s="7"/>
      <c r="L17" s="10" t="str">
        <f aca="1">Milchprodukte</f>
        <v>Käsewürfel</v>
      </c>
      <c r="M17" s="7"/>
      <c r="N17" s="7"/>
      <c r="O17" s="10">
        <f aca="1">Backwaren</f>
        <v>0</v>
      </c>
      <c r="P17" s="7"/>
      <c r="Q17" s="7"/>
      <c r="R17" s="10" t="str">
        <f aca="1">Tiefkühl</f>
        <v>Fertiggerichte</v>
      </c>
      <c r="S17" s="7"/>
      <c r="T17" s="7"/>
      <c r="U17" s="10">
        <f aca="1">Getränke</f>
        <v>0</v>
      </c>
      <c r="V17" s="7"/>
      <c r="W17" s="7"/>
      <c r="X17" s="10" t="str">
        <f aca="1">Gewürze</f>
        <v>Kümmel</v>
      </c>
      <c r="Y17" s="7"/>
      <c r="Z17" s="7"/>
      <c r="AA17" s="10" t="str">
        <f aca="1">Haltbares</f>
        <v>Grüner Tee</v>
      </c>
      <c r="AB17" s="7"/>
      <c r="AC17" s="7"/>
      <c r="AD17" s="10" t="str">
        <f aca="1">Süßes</f>
        <v>Nüsse</v>
      </c>
      <c r="AE17" s="7"/>
      <c r="AF17" s="7"/>
      <c r="AG17" s="10" t="str">
        <f aca="1">Haushalt</f>
        <v>Herdreiniger</v>
      </c>
      <c r="AH17" s="7"/>
      <c r="AI17" s="7"/>
      <c r="AJ17" s="10" t="str">
        <f aca="1">Drogerie</f>
        <v>Nagellackentferner</v>
      </c>
      <c r="AK17" s="7"/>
      <c r="AL17" s="7"/>
      <c r="AM17" s="26">
        <f aca="1">Sonstiges</f>
        <v>0</v>
      </c>
    </row>
    <row r="18" spans="1:39" ht="17" customHeight="1">
      <c r="A18" s="6"/>
      <c r="B18" s="7"/>
      <c r="C18" s="12" t="str">
        <f aca="1">Obst</f>
        <v>Mango</v>
      </c>
      <c r="D18" s="7"/>
      <c r="E18" s="7"/>
      <c r="F18" s="14" t="str">
        <f aca="1">Gemüse</f>
        <v>Kresse</v>
      </c>
      <c r="G18" s="7"/>
      <c r="H18" s="7"/>
      <c r="I18" s="10" t="str">
        <f aca="1">Aufschnitt</f>
        <v>Kalb</v>
      </c>
      <c r="J18" s="7"/>
      <c r="K18" s="7"/>
      <c r="L18" s="10" t="str">
        <f aca="1">Milchprodukte</f>
        <v>Kräuterquark</v>
      </c>
      <c r="M18" s="7"/>
      <c r="N18" s="7"/>
      <c r="O18" s="10">
        <f aca="1">Backwaren</f>
        <v>0</v>
      </c>
      <c r="P18" s="7"/>
      <c r="Q18" s="7"/>
      <c r="R18" s="10" t="str">
        <f aca="1">Tiefkühl</f>
        <v>Fischstäbchen</v>
      </c>
      <c r="S18" s="7"/>
      <c r="T18" s="7"/>
      <c r="U18" s="10">
        <f aca="1">Getränke</f>
        <v>0</v>
      </c>
      <c r="V18" s="7"/>
      <c r="W18" s="7"/>
      <c r="X18" s="10" t="str">
        <f aca="1">Gewürze</f>
        <v>Lorbeerblätter </v>
      </c>
      <c r="Y18" s="7"/>
      <c r="Z18" s="7"/>
      <c r="AA18" s="10" t="str">
        <f aca="1">Haltbares</f>
        <v>Honig</v>
      </c>
      <c r="AB18" s="7"/>
      <c r="AC18" s="7"/>
      <c r="AD18" s="10" t="str">
        <f aca="1">Süßes</f>
        <v>Paprika-Dip</v>
      </c>
      <c r="AE18" s="7"/>
      <c r="AF18" s="7"/>
      <c r="AG18" s="10" t="str">
        <f aca="1">Haushalt</f>
        <v>Kaffeefilter</v>
      </c>
      <c r="AH18" s="7"/>
      <c r="AI18" s="7"/>
      <c r="AJ18" s="10" t="str">
        <f aca="1">Drogerie</f>
        <v>Parfüm</v>
      </c>
      <c r="AK18" s="7"/>
      <c r="AL18" s="7"/>
      <c r="AM18" s="26">
        <f aca="1">Sonstiges</f>
        <v>0</v>
      </c>
    </row>
    <row r="19" spans="1:39" ht="17" customHeight="1">
      <c r="A19" s="6"/>
      <c r="B19" s="7"/>
      <c r="C19" s="12" t="str">
        <f aca="1">Obst</f>
        <v>Melone</v>
      </c>
      <c r="D19" s="7"/>
      <c r="E19" s="7"/>
      <c r="F19" s="14" t="str">
        <f aca="1">Gemüse</f>
        <v>Kürbis</v>
      </c>
      <c r="G19" s="7"/>
      <c r="H19" s="7"/>
      <c r="I19" s="10" t="str">
        <f aca="1">Aufschnitt</f>
        <v>Kassler</v>
      </c>
      <c r="J19" s="7"/>
      <c r="K19" s="7"/>
      <c r="L19" s="10" t="str">
        <f aca="1">Milchprodukte</f>
        <v>Margarine</v>
      </c>
      <c r="M19" s="7"/>
      <c r="N19" s="7"/>
      <c r="O19" s="10">
        <f aca="1">Backwaren</f>
        <v>0</v>
      </c>
      <c r="P19" s="7"/>
      <c r="Q19" s="7"/>
      <c r="R19" s="10" t="str">
        <f aca="1">Tiefkühl</f>
        <v>Forelle</v>
      </c>
      <c r="S19" s="7"/>
      <c r="T19" s="7"/>
      <c r="U19" s="10">
        <f aca="1">Getränke</f>
        <v>0</v>
      </c>
      <c r="V19" s="7"/>
      <c r="W19" s="7"/>
      <c r="X19" s="10" t="str">
        <f aca="1">Gewürze</f>
        <v>Majoran</v>
      </c>
      <c r="Y19" s="7"/>
      <c r="Z19" s="7"/>
      <c r="AA19" s="10" t="str">
        <f aca="1">Haltbares</f>
        <v>Kaffee</v>
      </c>
      <c r="AB19" s="7"/>
      <c r="AC19" s="7"/>
      <c r="AD19" s="10" t="str">
        <f aca="1">Süßes</f>
        <v>Pistazien</v>
      </c>
      <c r="AE19" s="7"/>
      <c r="AF19" s="7"/>
      <c r="AG19" s="10" t="str">
        <f aca="1">Haushalt</f>
        <v>Klarspüler</v>
      </c>
      <c r="AH19" s="7"/>
      <c r="AI19" s="7"/>
      <c r="AJ19" s="10" t="str">
        <f aca="1">Drogerie</f>
        <v>Rasierklingen</v>
      </c>
      <c r="AK19" s="7"/>
      <c r="AL19" s="7"/>
      <c r="AM19" s="26">
        <f aca="1">Sonstiges</f>
        <v>0</v>
      </c>
    </row>
    <row r="20" spans="1:39" ht="17" customHeight="1">
      <c r="A20" s="6"/>
      <c r="B20" s="7"/>
      <c r="C20" s="12" t="str">
        <f aca="1">Obst</f>
        <v>Nektarinen</v>
      </c>
      <c r="D20" s="7"/>
      <c r="E20" s="7"/>
      <c r="F20" s="14" t="str">
        <f aca="1">Gemüse</f>
        <v>Lauch</v>
      </c>
      <c r="G20" s="7"/>
      <c r="H20" s="7"/>
      <c r="I20" s="10" t="str">
        <f aca="1">Aufschnitt</f>
        <v>Knackwurst</v>
      </c>
      <c r="J20" s="7"/>
      <c r="K20" s="7"/>
      <c r="L20" s="10" t="str">
        <f aca="1">Milchprodukte</f>
        <v>Milch</v>
      </c>
      <c r="M20" s="7"/>
      <c r="N20" s="7"/>
      <c r="O20" s="10">
        <f aca="1">Backwaren</f>
        <v>0</v>
      </c>
      <c r="P20" s="7"/>
      <c r="Q20" s="7"/>
      <c r="R20" s="10" t="str">
        <f aca="1">Tiefkühl</f>
        <v>Garnelen</v>
      </c>
      <c r="S20" s="7"/>
      <c r="T20" s="7"/>
      <c r="U20" s="10">
        <f aca="1">Getränke</f>
        <v>0</v>
      </c>
      <c r="V20" s="7"/>
      <c r="W20" s="7"/>
      <c r="X20" s="10" t="str">
        <f aca="1">Gewürze</f>
        <v>Minze</v>
      </c>
      <c r="Y20" s="7"/>
      <c r="Z20" s="7"/>
      <c r="AA20" s="10" t="str">
        <f aca="1">Haltbares</f>
        <v>Kakao</v>
      </c>
      <c r="AB20" s="7"/>
      <c r="AC20" s="7"/>
      <c r="AD20" s="10" t="str">
        <f aca="1">Süßes</f>
        <v>Popcorn</v>
      </c>
      <c r="AE20" s="7"/>
      <c r="AF20" s="7"/>
      <c r="AG20" s="10" t="str">
        <f aca="1">Haushalt</f>
        <v>Klorix</v>
      </c>
      <c r="AH20" s="7"/>
      <c r="AI20" s="7"/>
      <c r="AJ20" s="10" t="str">
        <f aca="1">Drogerie</f>
        <v>Rasierschaum</v>
      </c>
      <c r="AK20" s="7"/>
      <c r="AL20" s="7"/>
      <c r="AM20" s="26">
        <f aca="1">Sonstiges</f>
        <v>0</v>
      </c>
    </row>
    <row r="21" spans="1:39" ht="17" customHeight="1">
      <c r="A21" s="6"/>
      <c r="B21" s="7"/>
      <c r="C21" s="12" t="str">
        <f aca="1">Obst</f>
        <v>Orangen</v>
      </c>
      <c r="D21" s="7"/>
      <c r="E21" s="7"/>
      <c r="F21" s="14" t="str">
        <f aca="1">Gemüse</f>
        <v>Mais</v>
      </c>
      <c r="G21" s="7"/>
      <c r="H21" s="7"/>
      <c r="I21" s="10" t="str">
        <f aca="1">Aufschnitt</f>
        <v>Kochschinken</v>
      </c>
      <c r="J21" s="7"/>
      <c r="K21" s="7"/>
      <c r="L21" s="10" t="str">
        <f aca="1">Milchprodukte</f>
        <v>Milchreis</v>
      </c>
      <c r="M21" s="7"/>
      <c r="N21" s="7"/>
      <c r="O21" s="10">
        <f aca="1">Backwaren</f>
        <v>0</v>
      </c>
      <c r="P21" s="7"/>
      <c r="Q21" s="7"/>
      <c r="R21" s="10" t="str">
        <f aca="1">Tiefkühl</f>
        <v>Heidelbeeren</v>
      </c>
      <c r="S21" s="7"/>
      <c r="T21" s="7"/>
      <c r="U21" s="10">
        <f aca="1">Getränke</f>
        <v>0</v>
      </c>
      <c r="V21" s="7"/>
      <c r="W21" s="7"/>
      <c r="X21" s="10" t="str">
        <f aca="1">Gewürze</f>
        <v>Muskat</v>
      </c>
      <c r="Y21" s="7"/>
      <c r="Z21" s="7"/>
      <c r="AA21" s="10" t="str">
        <f aca="1">Haltbares</f>
        <v>Ketchup</v>
      </c>
      <c r="AB21" s="7"/>
      <c r="AC21" s="7"/>
      <c r="AD21" s="10" t="str">
        <f aca="1">Süßes</f>
        <v>Pralinen</v>
      </c>
      <c r="AE21" s="7"/>
      <c r="AF21" s="7"/>
      <c r="AG21" s="10" t="str">
        <f aca="1">Haushalt</f>
        <v>Küchenrolle</v>
      </c>
      <c r="AH21" s="7"/>
      <c r="AI21" s="7"/>
      <c r="AJ21" s="10" t="str">
        <f aca="1">Drogerie</f>
        <v>Seife</v>
      </c>
      <c r="AK21" s="7"/>
      <c r="AL21" s="7"/>
      <c r="AM21" s="26">
        <f aca="1">Sonstiges</f>
        <v>0</v>
      </c>
    </row>
    <row r="22" spans="1:39" ht="17" customHeight="1">
      <c r="A22" s="6"/>
      <c r="B22" s="7"/>
      <c r="C22" s="12" t="str">
        <f aca="1">Obst</f>
        <v>Papaya</v>
      </c>
      <c r="D22" s="7"/>
      <c r="E22" s="7"/>
      <c r="F22" s="14" t="str">
        <f aca="1">Gemüse</f>
        <v>Möhren</v>
      </c>
      <c r="G22" s="7"/>
      <c r="H22" s="7"/>
      <c r="I22" s="10" t="str">
        <f aca="1">Aufschnitt</f>
        <v>Krakauer</v>
      </c>
      <c r="J22" s="7"/>
      <c r="K22" s="7"/>
      <c r="L22" s="10" t="str">
        <f aca="1">Milchprodukte</f>
        <v>Mozzarella</v>
      </c>
      <c r="M22" s="7"/>
      <c r="N22" s="7"/>
      <c r="O22" s="10">
        <f aca="1">Backwaren</f>
        <v>0</v>
      </c>
      <c r="P22" s="7"/>
      <c r="Q22" s="7"/>
      <c r="R22" s="10" t="str">
        <f aca="1">Tiefkühl</f>
        <v>Himbeeren</v>
      </c>
      <c r="S22" s="7"/>
      <c r="T22" s="7"/>
      <c r="U22" s="10">
        <f aca="1">Getränke</f>
        <v>0</v>
      </c>
      <c r="V22" s="7"/>
      <c r="W22" s="7"/>
      <c r="X22" s="10" t="str">
        <f aca="1">Gewürze</f>
        <v>Oregano</v>
      </c>
      <c r="Y22" s="7"/>
      <c r="Z22" s="7"/>
      <c r="AA22" s="10" t="str">
        <f aca="1">Haltbares</f>
        <v>Linsen</v>
      </c>
      <c r="AB22" s="7"/>
      <c r="AC22" s="7"/>
      <c r="AD22" s="10" t="str">
        <f aca="1">Süßes</f>
        <v>Salzstangen</v>
      </c>
      <c r="AE22" s="7"/>
      <c r="AF22" s="7"/>
      <c r="AG22" s="10" t="str">
        <f aca="1">Haushalt</f>
        <v>Möbelpflege</v>
      </c>
      <c r="AH22" s="7"/>
      <c r="AI22" s="7"/>
      <c r="AJ22" s="10" t="str">
        <f aca="1">Drogerie</f>
        <v>Shampoo</v>
      </c>
      <c r="AK22" s="7"/>
      <c r="AL22" s="7"/>
      <c r="AM22" s="26">
        <f aca="1">Sonstiges</f>
        <v>0</v>
      </c>
    </row>
    <row r="23" spans="1:39" ht="17" customHeight="1">
      <c r="A23" s="6"/>
      <c r="B23" s="7"/>
      <c r="C23" s="12" t="str">
        <f aca="1">Obst</f>
        <v>Passionsfrucht</v>
      </c>
      <c r="D23" s="7"/>
      <c r="E23" s="7"/>
      <c r="F23" s="14" t="str">
        <f aca="1">Gemüse</f>
        <v>Oliven</v>
      </c>
      <c r="G23" s="7"/>
      <c r="H23" s="7"/>
      <c r="I23" s="10" t="str">
        <f aca="1">Aufschnitt</f>
        <v>Lamm</v>
      </c>
      <c r="J23" s="7"/>
      <c r="K23" s="7"/>
      <c r="L23" s="10" t="str">
        <f aca="1">Milchprodukte</f>
        <v>Ofenkäse</v>
      </c>
      <c r="M23" s="7"/>
      <c r="N23" s="7"/>
      <c r="O23" s="10">
        <f aca="1">Backwaren</f>
        <v>0</v>
      </c>
      <c r="P23" s="7"/>
      <c r="Q23" s="7"/>
      <c r="R23" s="10" t="str">
        <f aca="1">Tiefkühl</f>
        <v>Huhn</v>
      </c>
      <c r="S23" s="7"/>
      <c r="T23" s="7"/>
      <c r="U23" s="10">
        <f aca="1">Getränke</f>
        <v>0</v>
      </c>
      <c r="V23" s="7"/>
      <c r="W23" s="7"/>
      <c r="X23" s="10" t="str">
        <f aca="1">Gewürze</f>
        <v>Paprika</v>
      </c>
      <c r="Y23" s="7"/>
      <c r="Z23" s="7"/>
      <c r="AA23" s="10" t="str">
        <f aca="1">Haltbares</f>
        <v>Marmelade</v>
      </c>
      <c r="AB23" s="7"/>
      <c r="AC23" s="7"/>
      <c r="AD23" s="10" t="str">
        <f aca="1">Süßes</f>
        <v>Schokolade</v>
      </c>
      <c r="AE23" s="7"/>
      <c r="AF23" s="7"/>
      <c r="AG23" s="10" t="str">
        <f aca="1">Haushalt</f>
        <v>Möbelpflege</v>
      </c>
      <c r="AH23" s="7"/>
      <c r="AI23" s="7"/>
      <c r="AJ23" s="10" t="str">
        <f aca="1">Drogerie</f>
        <v>Sonnenschutz</v>
      </c>
      <c r="AK23" s="7"/>
      <c r="AL23" s="7"/>
      <c r="AM23" s="26">
        <f aca="1">Sonstiges</f>
        <v>0</v>
      </c>
    </row>
    <row r="24" spans="1:39" ht="17" customHeight="1">
      <c r="A24" s="6"/>
      <c r="B24" s="7"/>
      <c r="C24" s="12" t="str">
        <f aca="1">Obst</f>
        <v>Pfirsiche</v>
      </c>
      <c r="D24" s="7"/>
      <c r="E24" s="7"/>
      <c r="F24" s="14" t="str">
        <f aca="1">Gemüse</f>
        <v>Pampelmuse</v>
      </c>
      <c r="G24" s="7"/>
      <c r="H24" s="7"/>
      <c r="I24" s="10" t="str">
        <f aca="1">Aufschnitt</f>
        <v>Leberkäse</v>
      </c>
      <c r="J24" s="7"/>
      <c r="K24" s="7"/>
      <c r="L24" s="10" t="str">
        <f aca="1">Milchprodukte</f>
        <v>Parmesan</v>
      </c>
      <c r="M24" s="7"/>
      <c r="N24" s="7"/>
      <c r="O24" s="10">
        <f aca="1">Backwaren</f>
        <v>0</v>
      </c>
      <c r="P24" s="7"/>
      <c r="Q24" s="7"/>
      <c r="R24" s="10" t="str">
        <f aca="1">Tiefkühl</f>
        <v>Kabeljau</v>
      </c>
      <c r="S24" s="7"/>
      <c r="T24" s="7"/>
      <c r="U24" s="10">
        <f aca="1">Getränke</f>
        <v>0</v>
      </c>
      <c r="V24" s="7"/>
      <c r="W24" s="7"/>
      <c r="X24" s="10" t="str">
        <f aca="1">Gewürze</f>
        <v>Petersilie</v>
      </c>
      <c r="Y24" s="7"/>
      <c r="Z24" s="7"/>
      <c r="AA24" s="10" t="str">
        <f aca="1">Haltbares</f>
        <v>Mayonnaise</v>
      </c>
      <c r="AB24" s="7"/>
      <c r="AC24" s="7"/>
      <c r="AD24" s="10" t="str">
        <f aca="1">Süßes</f>
        <v>Studentenfutter</v>
      </c>
      <c r="AE24" s="7"/>
      <c r="AF24" s="7"/>
      <c r="AG24" s="10" t="str">
        <f aca="1">Haushalt</f>
        <v>Schuhputzcreme</v>
      </c>
      <c r="AH24" s="7"/>
      <c r="AI24" s="7"/>
      <c r="AJ24" s="10" t="str">
        <f aca="1">Drogerie</f>
        <v>Taschentücher</v>
      </c>
      <c r="AK24" s="7"/>
      <c r="AL24" s="7"/>
      <c r="AM24" s="26">
        <f aca="1">Sonstiges</f>
        <v>0</v>
      </c>
    </row>
    <row r="25" spans="1:39" ht="17" customHeight="1">
      <c r="A25" s="6"/>
      <c r="B25" s="7"/>
      <c r="C25" s="12" t="str">
        <f aca="1">Obst</f>
        <v>Pflaumen</v>
      </c>
      <c r="D25" s="7"/>
      <c r="E25" s="7"/>
      <c r="F25" s="14" t="str">
        <f aca="1">Gemüse</f>
        <v>Paprika</v>
      </c>
      <c r="G25" s="7"/>
      <c r="H25" s="7"/>
      <c r="I25" s="10" t="str">
        <f aca="1">Aufschnitt</f>
        <v>Leberwurst</v>
      </c>
      <c r="J25" s="7"/>
      <c r="K25" s="7"/>
      <c r="L25" s="10" t="str">
        <f aca="1">Milchprodukte</f>
        <v>Pudding</v>
      </c>
      <c r="M25" s="7"/>
      <c r="N25" s="7"/>
      <c r="O25" s="10">
        <f aca="1">Backwaren</f>
        <v>0</v>
      </c>
      <c r="P25" s="7"/>
      <c r="Q25" s="7"/>
      <c r="R25" s="10" t="str">
        <f aca="1">Tiefkühl</f>
        <v>Kartoffelecken</v>
      </c>
      <c r="S25" s="7"/>
      <c r="T25" s="7"/>
      <c r="U25" s="10">
        <f aca="1">Getränke</f>
        <v>0</v>
      </c>
      <c r="V25" s="7"/>
      <c r="W25" s="7"/>
      <c r="X25" s="10" t="str">
        <f aca="1">Gewürze</f>
        <v>Pfeffer</v>
      </c>
      <c r="Y25" s="7"/>
      <c r="Z25" s="7"/>
      <c r="AA25" s="10" t="str">
        <f aca="1">Haltbares</f>
        <v>Mehl</v>
      </c>
      <c r="AB25" s="7"/>
      <c r="AC25" s="7"/>
      <c r="AD25" s="10" t="str">
        <f aca="1">Süßes</f>
        <v>Tortillachips</v>
      </c>
      <c r="AE25" s="7"/>
      <c r="AF25" s="7"/>
      <c r="AG25" s="10" t="str">
        <f aca="1">Haushalt</f>
        <v>Schwamm</v>
      </c>
      <c r="AH25" s="7"/>
      <c r="AI25" s="7"/>
      <c r="AJ25" s="10" t="str">
        <f aca="1">Drogerie</f>
        <v>Toilettenpapier</v>
      </c>
      <c r="AK25" s="7"/>
      <c r="AL25" s="7"/>
      <c r="AM25" s="26">
        <f aca="1">Sonstiges</f>
        <v>0</v>
      </c>
    </row>
    <row r="26" spans="1:39" ht="17" customHeight="1">
      <c r="A26" s="6"/>
      <c r="B26" s="7"/>
      <c r="C26" s="12" t="str">
        <f aca="1">Obst</f>
        <v>Physalis</v>
      </c>
      <c r="D26" s="7"/>
      <c r="E26" s="7"/>
      <c r="F26" s="14" t="str">
        <f aca="1">Gemüse</f>
        <v>Radieschen</v>
      </c>
      <c r="G26" s="7"/>
      <c r="H26" s="7"/>
      <c r="I26" s="10" t="str">
        <f aca="1">Aufschnitt</f>
        <v>Mettwurst</v>
      </c>
      <c r="J26" s="7"/>
      <c r="K26" s="7"/>
      <c r="L26" s="10" t="str">
        <f aca="1">Milchprodukte</f>
        <v>Quark</v>
      </c>
      <c r="M26" s="7"/>
      <c r="N26" s="7"/>
      <c r="O26" s="10">
        <f aca="1">Backwaren</f>
        <v>0</v>
      </c>
      <c r="P26" s="7"/>
      <c r="Q26" s="7"/>
      <c r="R26" s="10" t="str">
        <f aca="1">Tiefkühl</f>
        <v>Lachs</v>
      </c>
      <c r="S26" s="7"/>
      <c r="T26" s="7"/>
      <c r="U26" s="10">
        <f aca="1">Getränke</f>
        <v>0</v>
      </c>
      <c r="V26" s="7"/>
      <c r="W26" s="7"/>
      <c r="X26" s="10" t="str">
        <f aca="1">Gewürze</f>
        <v>Piment </v>
      </c>
      <c r="Y26" s="7"/>
      <c r="Z26" s="7"/>
      <c r="AA26" s="10" t="str">
        <f aca="1">Haltbares</f>
        <v>Milchreis</v>
      </c>
      <c r="AB26" s="7"/>
      <c r="AC26" s="7"/>
      <c r="AD26" s="10" t="str">
        <f aca="1">Süßes</f>
        <v>Trockenfrüchte</v>
      </c>
      <c r="AE26" s="7"/>
      <c r="AF26" s="7"/>
      <c r="AG26" s="10" t="str">
        <f aca="1">Haushalt</f>
        <v>Spülmaschinensalz</v>
      </c>
      <c r="AH26" s="7"/>
      <c r="AI26" s="7"/>
      <c r="AJ26" s="10" t="str">
        <f aca="1">Drogerie</f>
        <v>Wattestäbchen</v>
      </c>
      <c r="AK26" s="7"/>
      <c r="AL26" s="7"/>
      <c r="AM26" s="26">
        <f aca="1">Sonstiges</f>
        <v>0</v>
      </c>
    </row>
    <row r="27" spans="1:39" ht="17" customHeight="1">
      <c r="A27" s="6"/>
      <c r="B27" s="7"/>
      <c r="C27" s="12" t="str">
        <f aca="1">Obst</f>
        <v>Pitahaya</v>
      </c>
      <c r="D27" s="7"/>
      <c r="E27" s="7"/>
      <c r="F27" s="14" t="str">
        <f aca="1">Gemüse</f>
        <v>Rosenkohl</v>
      </c>
      <c r="G27" s="7"/>
      <c r="H27" s="7"/>
      <c r="I27" s="10" t="str">
        <f aca="1">Aufschnitt</f>
        <v>Mortadella</v>
      </c>
      <c r="J27" s="7"/>
      <c r="K27" s="7"/>
      <c r="L27" s="10" t="str">
        <f aca="1">Milchprodukte</f>
        <v>Reibekäse</v>
      </c>
      <c r="M27" s="7"/>
      <c r="N27" s="7"/>
      <c r="O27" s="10">
        <f aca="1">Backwaren</f>
        <v>0</v>
      </c>
      <c r="P27" s="7"/>
      <c r="Q27" s="7"/>
      <c r="R27" s="10" t="str">
        <f aca="1">Tiefkühl</f>
        <v>Mais </v>
      </c>
      <c r="S27" s="7"/>
      <c r="T27" s="7"/>
      <c r="U27" s="10">
        <f aca="1">Getränke</f>
        <v>0</v>
      </c>
      <c r="V27" s="7"/>
      <c r="W27" s="7"/>
      <c r="X27" s="10" t="str">
        <f aca="1">Gewürze</f>
        <v>Rosmarin</v>
      </c>
      <c r="Y27" s="7"/>
      <c r="Z27" s="7"/>
      <c r="AA27" s="10" t="str">
        <f aca="1">Haltbares</f>
        <v>Müsli</v>
      </c>
      <c r="AB27" s="7"/>
      <c r="AC27" s="7"/>
      <c r="AD27" s="10" t="str">
        <f aca="1">Süßes</f>
        <v>Waffeln</v>
      </c>
      <c r="AE27" s="7"/>
      <c r="AF27" s="7"/>
      <c r="AG27" s="10" t="str">
        <f aca="1">Haushalt</f>
        <v>Spülmaschinentabs</v>
      </c>
      <c r="AH27" s="7"/>
      <c r="AI27" s="7"/>
      <c r="AJ27" s="10" t="str">
        <f aca="1">Drogerie</f>
        <v>Wimperntusche</v>
      </c>
      <c r="AK27" s="7"/>
      <c r="AL27" s="7"/>
      <c r="AM27" s="26">
        <f aca="1">Sonstiges</f>
        <v>0</v>
      </c>
    </row>
    <row r="28" spans="1:39" ht="17" customHeight="1">
      <c r="A28" s="6"/>
      <c r="B28" s="7"/>
      <c r="C28" s="12" t="str">
        <f aca="1">Obst</f>
        <v>Stachelbeeren</v>
      </c>
      <c r="D28" s="7"/>
      <c r="E28" s="7"/>
      <c r="F28" s="14" t="str">
        <f aca="1">Gemüse</f>
        <v>Rotkohl</v>
      </c>
      <c r="G28" s="7"/>
      <c r="H28" s="7"/>
      <c r="I28" s="10" t="str">
        <f aca="1">Aufschnitt</f>
        <v>Pastrami</v>
      </c>
      <c r="J28" s="7"/>
      <c r="K28" s="7"/>
      <c r="L28" s="10" t="str">
        <f aca="1">Milchprodukte</f>
        <v>Schafskäse</v>
      </c>
      <c r="M28" s="7"/>
      <c r="N28" s="7"/>
      <c r="O28" s="10">
        <f aca="1">Backwaren</f>
        <v>0</v>
      </c>
      <c r="P28" s="7"/>
      <c r="Q28" s="7"/>
      <c r="R28" s="10" t="str">
        <f aca="1">Tiefkühl</f>
        <v>Meeresfrüchte</v>
      </c>
      <c r="S28" s="7"/>
      <c r="T28" s="7"/>
      <c r="U28" s="10">
        <f aca="1">Getränke</f>
        <v>0</v>
      </c>
      <c r="V28" s="7"/>
      <c r="W28" s="7"/>
      <c r="X28" s="10" t="str">
        <f aca="1">Gewürze</f>
        <v>Safran</v>
      </c>
      <c r="Y28" s="7"/>
      <c r="Z28" s="7"/>
      <c r="AA28" s="10" t="str">
        <f aca="1">Haltbares</f>
        <v>Nudeln</v>
      </c>
      <c r="AB28" s="7"/>
      <c r="AC28" s="7"/>
      <c r="AD28" s="10">
        <f aca="1">Süßes</f>
        <v>0</v>
      </c>
      <c r="AE28" s="7"/>
      <c r="AF28" s="7"/>
      <c r="AG28" s="10" t="str">
        <f aca="1">Haushalt</f>
        <v>Spülmittel</v>
      </c>
      <c r="AH28" s="7"/>
      <c r="AI28" s="7"/>
      <c r="AJ28" s="10" t="str">
        <f aca="1">Drogerie</f>
        <v>Zahnbürste</v>
      </c>
      <c r="AK28" s="7"/>
      <c r="AL28" s="7"/>
      <c r="AM28" s="26">
        <f aca="1">Sonstiges</f>
        <v>0</v>
      </c>
    </row>
    <row r="29" spans="1:39" ht="17" customHeight="1">
      <c r="A29" s="6"/>
      <c r="B29" s="7"/>
      <c r="C29" s="12" t="str">
        <f aca="1">Obst</f>
        <v>Trauben</v>
      </c>
      <c r="D29" s="7"/>
      <c r="E29" s="7"/>
      <c r="F29" s="14" t="str">
        <f aca="1">Gemüse</f>
        <v>Salat</v>
      </c>
      <c r="G29" s="7"/>
      <c r="H29" s="7"/>
      <c r="I29" s="10" t="str">
        <f aca="1">Aufschnitt</f>
        <v>Pute</v>
      </c>
      <c r="J29" s="7"/>
      <c r="K29" s="7"/>
      <c r="L29" s="10" t="str">
        <f aca="1">Milchprodukte</f>
        <v>Schmelzkäse</v>
      </c>
      <c r="M29" s="7"/>
      <c r="N29" s="7"/>
      <c r="O29" s="10">
        <f aca="1">Backwaren</f>
        <v>0</v>
      </c>
      <c r="P29" s="7"/>
      <c r="Q29" s="7"/>
      <c r="R29" s="10" t="str">
        <f aca="1">Tiefkühl</f>
        <v>Mischgemüse</v>
      </c>
      <c r="S29" s="7"/>
      <c r="T29" s="7"/>
      <c r="U29" s="10">
        <f aca="1">Getränke</f>
        <v>0</v>
      </c>
      <c r="V29" s="7"/>
      <c r="W29" s="7"/>
      <c r="X29" s="10" t="str">
        <f aca="1">Gewürze</f>
        <v>Salbei</v>
      </c>
      <c r="Y29" s="7"/>
      <c r="Z29" s="7"/>
      <c r="AA29" s="10" t="str">
        <f aca="1">Haltbares</f>
        <v>Obstkonserve</v>
      </c>
      <c r="AB29" s="7"/>
      <c r="AC29" s="7"/>
      <c r="AD29" s="10">
        <f aca="1">Süßes</f>
        <v>0</v>
      </c>
      <c r="AE29" s="7"/>
      <c r="AF29" s="7"/>
      <c r="AG29" s="10" t="str">
        <f aca="1">Haushalt</f>
        <v>Staubsaugerbeutel</v>
      </c>
      <c r="AH29" s="7"/>
      <c r="AI29" s="7"/>
      <c r="AJ29" s="10" t="str">
        <f aca="1">Drogerie</f>
        <v>Zahnecreme</v>
      </c>
      <c r="AK29" s="7"/>
      <c r="AL29" s="7"/>
      <c r="AM29" s="26">
        <f aca="1">Sonstiges</f>
        <v>0</v>
      </c>
    </row>
    <row r="30" spans="1:39" ht="17" customHeight="1">
      <c r="A30" s="6"/>
      <c r="B30" s="7"/>
      <c r="C30" s="12" t="str">
        <f aca="1">Obst</f>
        <v>Weintrauben</v>
      </c>
      <c r="D30" s="7"/>
      <c r="E30" s="7"/>
      <c r="F30" s="14" t="str">
        <f aca="1">Gemüse</f>
        <v>Schalotten</v>
      </c>
      <c r="G30" s="7"/>
      <c r="H30" s="7"/>
      <c r="I30" s="10" t="str">
        <f aca="1">Aufschnitt</f>
        <v>Putenbraten</v>
      </c>
      <c r="J30" s="7"/>
      <c r="K30" s="7"/>
      <c r="L30" s="10" t="str">
        <f aca="1">Milchprodukte</f>
        <v>Schnittkäse</v>
      </c>
      <c r="M30" s="7"/>
      <c r="N30" s="7"/>
      <c r="O30" s="10">
        <f aca="1">Backwaren</f>
        <v>0</v>
      </c>
      <c r="P30" s="7"/>
      <c r="Q30" s="7"/>
      <c r="R30" s="10" t="str">
        <f aca="1">Tiefkühl</f>
        <v>Pangasius</v>
      </c>
      <c r="S30" s="7"/>
      <c r="T30" s="7"/>
      <c r="U30" s="10">
        <f aca="1">Getränke</f>
        <v>0</v>
      </c>
      <c r="V30" s="7"/>
      <c r="W30" s="7"/>
      <c r="X30" s="10" t="str">
        <f aca="1">Gewürze</f>
        <v>Salz</v>
      </c>
      <c r="Y30" s="7"/>
      <c r="Z30" s="7"/>
      <c r="AA30" s="10" t="str">
        <f aca="1">Haltbares</f>
        <v>Öl</v>
      </c>
      <c r="AB30" s="7"/>
      <c r="AC30" s="7"/>
      <c r="AD30" s="10">
        <f aca="1">Süßes</f>
        <v>0</v>
      </c>
      <c r="AE30" s="7"/>
      <c r="AF30" s="7"/>
      <c r="AG30" s="10" t="str">
        <f aca="1">Haushalt</f>
        <v>Staubwischer</v>
      </c>
      <c r="AH30" s="7"/>
      <c r="AI30" s="7"/>
      <c r="AJ30" s="10" t="str">
        <f aca="1">Drogerie</f>
        <v>Zahnseide</v>
      </c>
      <c r="AK30" s="7"/>
      <c r="AL30" s="7"/>
      <c r="AM30" s="26">
        <f aca="1">Sonstiges</f>
        <v>0</v>
      </c>
    </row>
    <row r="31" spans="1:39" ht="17" customHeight="1">
      <c r="A31" s="6"/>
      <c r="B31" s="7"/>
      <c r="C31" s="12" t="str">
        <f aca="1">Obst</f>
        <v>Zitrone</v>
      </c>
      <c r="D31" s="7"/>
      <c r="E31" s="7"/>
      <c r="F31" s="14" t="str">
        <f aca="1">Gemüse</f>
        <v>Selleriestaude</v>
      </c>
      <c r="G31" s="7"/>
      <c r="H31" s="7"/>
      <c r="I31" s="10" t="str">
        <f aca="1">Aufschnitt</f>
        <v>Rinderfilet</v>
      </c>
      <c r="J31" s="7"/>
      <c r="K31" s="7"/>
      <c r="L31" s="10" t="str">
        <f aca="1">Milchprodukte</f>
        <v>Weichkäse</v>
      </c>
      <c r="M31" s="7"/>
      <c r="N31" s="7"/>
      <c r="O31" s="10">
        <f aca="1">Backwaren</f>
        <v>0</v>
      </c>
      <c r="P31" s="7"/>
      <c r="Q31" s="7"/>
      <c r="R31" s="10" t="str">
        <f aca="1">Tiefkühl</f>
        <v>Pizza</v>
      </c>
      <c r="S31" s="7"/>
      <c r="T31" s="7"/>
      <c r="U31" s="10">
        <f aca="1">Getränke</f>
        <v>0</v>
      </c>
      <c r="V31" s="7"/>
      <c r="W31" s="7"/>
      <c r="X31" s="10" t="str">
        <f aca="1">Gewürze</f>
        <v>Thymian</v>
      </c>
      <c r="Y31" s="7"/>
      <c r="Z31" s="7"/>
      <c r="AA31" s="10" t="str">
        <f aca="1">Haltbares</f>
        <v>Paniermehl</v>
      </c>
      <c r="AB31" s="7"/>
      <c r="AC31" s="7"/>
      <c r="AD31" s="10">
        <f aca="1">Süßes</f>
        <v>0</v>
      </c>
      <c r="AE31" s="7"/>
      <c r="AF31" s="7"/>
      <c r="AG31" s="10" t="str">
        <f aca="1">Haushalt</f>
        <v>Teefilter</v>
      </c>
      <c r="AH31" s="7"/>
      <c r="AI31" s="7"/>
      <c r="AJ31" s="10" t="str">
        <f aca="1">Drogerie</f>
        <v>Zahnstocher</v>
      </c>
      <c r="AK31" s="7"/>
      <c r="AL31" s="7"/>
      <c r="AM31" s="26">
        <f aca="1">Sonstiges</f>
        <v>0</v>
      </c>
    </row>
    <row r="32" spans="1:39" ht="17" customHeight="1">
      <c r="A32" s="6"/>
      <c r="B32" s="7"/>
      <c r="C32" s="12">
        <f aca="1">Obst</f>
        <v>0</v>
      </c>
      <c r="D32" s="7"/>
      <c r="E32" s="7"/>
      <c r="F32" s="14" t="str">
        <f aca="1">Gemüse</f>
        <v>Spargel</v>
      </c>
      <c r="G32" s="7"/>
      <c r="H32" s="7"/>
      <c r="I32" s="10" t="str">
        <f aca="1">Aufschnitt</f>
        <v>Rindersteak</v>
      </c>
      <c r="J32" s="7"/>
      <c r="K32" s="7"/>
      <c r="L32" s="10" t="str">
        <f aca="1">Milchprodukte</f>
        <v>Ziegenkäse</v>
      </c>
      <c r="M32" s="7"/>
      <c r="N32" s="7"/>
      <c r="O32" s="10">
        <f aca="1">Backwaren</f>
        <v>0</v>
      </c>
      <c r="P32" s="7"/>
      <c r="Q32" s="7"/>
      <c r="R32" s="10" t="str">
        <f aca="1">Tiefkühl</f>
        <v>Pommes frites</v>
      </c>
      <c r="S32" s="7"/>
      <c r="T32" s="7"/>
      <c r="U32" s="10">
        <f aca="1">Getränke</f>
        <v>0</v>
      </c>
      <c r="V32" s="7"/>
      <c r="W32" s="7"/>
      <c r="X32" s="10" t="str">
        <f aca="1">Gewürze</f>
        <v>Vanille</v>
      </c>
      <c r="Y32" s="7"/>
      <c r="Z32" s="7"/>
      <c r="AA32" s="10" t="str">
        <f aca="1">Haltbares</f>
        <v>Puderzucker</v>
      </c>
      <c r="AB32" s="7"/>
      <c r="AC32" s="7"/>
      <c r="AD32" s="10">
        <f aca="1">Süßes</f>
        <v>0</v>
      </c>
      <c r="AE32" s="7"/>
      <c r="AF32" s="7"/>
      <c r="AG32" s="10" t="str">
        <f aca="1">Haushalt</f>
        <v>Topfreiniger</v>
      </c>
      <c r="AH32" s="7"/>
      <c r="AI32" s="7"/>
      <c r="AJ32" s="10">
        <f aca="1">Drogerie</f>
        <v>0</v>
      </c>
      <c r="AK32" s="7"/>
      <c r="AL32" s="7"/>
      <c r="AM32" s="26">
        <f aca="1">Sonstiges</f>
        <v>0</v>
      </c>
    </row>
    <row r="33" spans="1:39" ht="17" customHeight="1">
      <c r="A33" s="6"/>
      <c r="B33" s="7"/>
      <c r="C33" s="12">
        <f aca="1">Obst</f>
        <v>0</v>
      </c>
      <c r="D33" s="7"/>
      <c r="E33" s="7"/>
      <c r="F33" s="14" t="str">
        <f aca="1">Gemüse</f>
        <v>Tomaten</v>
      </c>
      <c r="G33" s="7"/>
      <c r="H33" s="7"/>
      <c r="I33" s="10" t="str">
        <f aca="1">Aufschnitt</f>
        <v>Rippchen</v>
      </c>
      <c r="J33" s="7"/>
      <c r="K33" s="7"/>
      <c r="L33" s="10">
        <f aca="1">Milchprodukte</f>
        <v>0</v>
      </c>
      <c r="M33" s="7"/>
      <c r="N33" s="7"/>
      <c r="O33" s="10">
        <f aca="1">Backwaren</f>
        <v>0</v>
      </c>
      <c r="P33" s="7"/>
      <c r="Q33" s="7"/>
      <c r="R33" s="10" t="str">
        <f aca="1">Tiefkühl</f>
        <v>Pute</v>
      </c>
      <c r="S33" s="7"/>
      <c r="T33" s="7"/>
      <c r="U33" s="10">
        <f aca="1">Getränke</f>
        <v>0</v>
      </c>
      <c r="V33" s="7"/>
      <c r="W33" s="7"/>
      <c r="X33" s="10" t="str">
        <f aca="1">Gewürze</f>
        <v>Wacholder</v>
      </c>
      <c r="Y33" s="7"/>
      <c r="Z33" s="7"/>
      <c r="AA33" s="10" t="str">
        <f aca="1">Haltbares</f>
        <v>Reis</v>
      </c>
      <c r="AB33" s="7"/>
      <c r="AC33" s="7"/>
      <c r="AD33" s="10">
        <f aca="1">Süßes</f>
        <v>0</v>
      </c>
      <c r="AE33" s="7"/>
      <c r="AF33" s="7"/>
      <c r="AG33" s="10" t="str">
        <f aca="1">Haushalt</f>
        <v>Tücher</v>
      </c>
      <c r="AH33" s="7"/>
      <c r="AI33" s="7"/>
      <c r="AJ33" s="10">
        <f aca="1">Drogerie</f>
        <v>0</v>
      </c>
      <c r="AK33" s="7"/>
      <c r="AL33" s="7"/>
      <c r="AM33" s="26">
        <f aca="1">Sonstiges</f>
        <v>0</v>
      </c>
    </row>
    <row r="34" spans="1:39" ht="17" customHeight="1">
      <c r="A34" s="6"/>
      <c r="B34" s="7"/>
      <c r="C34" s="12">
        <f aca="1">Obst</f>
        <v>0</v>
      </c>
      <c r="D34" s="7"/>
      <c r="E34" s="7"/>
      <c r="F34" s="14" t="str">
        <f aca="1">Gemüse</f>
        <v>Weißkraut</v>
      </c>
      <c r="G34" s="7"/>
      <c r="H34" s="7"/>
      <c r="I34" s="10" t="str">
        <f aca="1">Aufschnitt</f>
        <v>Roher Schinken</v>
      </c>
      <c r="J34" s="7"/>
      <c r="K34" s="7"/>
      <c r="L34" s="10">
        <f aca="1">Milchprodukte</f>
        <v>0</v>
      </c>
      <c r="M34" s="7"/>
      <c r="N34" s="7"/>
      <c r="O34" s="10">
        <f aca="1">Backwaren</f>
        <v>0</v>
      </c>
      <c r="P34" s="7"/>
      <c r="Q34" s="7"/>
      <c r="R34" s="10" t="str">
        <f aca="1">Tiefkühl</f>
        <v>Rosenkohl</v>
      </c>
      <c r="S34" s="7"/>
      <c r="T34" s="7"/>
      <c r="U34" s="10">
        <f aca="1">Getränke</f>
        <v>0</v>
      </c>
      <c r="V34" s="7"/>
      <c r="W34" s="7"/>
      <c r="X34" s="10" t="str">
        <f aca="1">Gewürze</f>
        <v>Wasabi</v>
      </c>
      <c r="Y34" s="7"/>
      <c r="Z34" s="7"/>
      <c r="AA34" s="10" t="str">
        <f aca="1">Haltbares</f>
        <v>Reisbeutel</v>
      </c>
      <c r="AB34" s="7"/>
      <c r="AC34" s="7"/>
      <c r="AD34" s="10">
        <f aca="1">Süßes</f>
        <v>0</v>
      </c>
      <c r="AE34" s="7"/>
      <c r="AF34" s="7"/>
      <c r="AG34" s="10" t="str">
        <f aca="1">Haushalt</f>
        <v>Waschmittel bunt</v>
      </c>
      <c r="AH34" s="7"/>
      <c r="AI34" s="7"/>
      <c r="AJ34" s="10">
        <f aca="1">Drogerie</f>
        <v>0</v>
      </c>
      <c r="AK34" s="7"/>
      <c r="AL34" s="7"/>
      <c r="AM34" s="26">
        <f aca="1">Sonstiges</f>
        <v>0</v>
      </c>
    </row>
    <row r="35" spans="1:39" ht="17" customHeight="1">
      <c r="A35" s="6"/>
      <c r="B35" s="7"/>
      <c r="C35" s="12">
        <f aca="1">Obst</f>
        <v>0</v>
      </c>
      <c r="D35" s="7"/>
      <c r="E35" s="7"/>
      <c r="F35" s="14" t="str">
        <f aca="1">Gemüse</f>
        <v>Zucchini</v>
      </c>
      <c r="G35" s="7"/>
      <c r="H35" s="7"/>
      <c r="I35" s="10" t="str">
        <f aca="1">Aufschnitt</f>
        <v>Rollbraten</v>
      </c>
      <c r="J35" s="7"/>
      <c r="K35" s="7"/>
      <c r="L35" s="10">
        <f aca="1">Milchprodukte</f>
        <v>0</v>
      </c>
      <c r="M35" s="7"/>
      <c r="N35" s="7"/>
      <c r="O35" s="10">
        <f aca="1">Backwaren</f>
        <v>0</v>
      </c>
      <c r="P35" s="7"/>
      <c r="Q35" s="7"/>
      <c r="R35" s="10" t="str">
        <f aca="1">Tiefkühl</f>
        <v>Rotbarsch</v>
      </c>
      <c r="S35" s="7"/>
      <c r="T35" s="7"/>
      <c r="U35" s="10">
        <f aca="1">Getränke</f>
        <v>0</v>
      </c>
      <c r="V35" s="7"/>
      <c r="W35" s="7"/>
      <c r="X35" s="10" t="str">
        <f aca="1">Gewürze</f>
        <v>Zimt</v>
      </c>
      <c r="Y35" s="7"/>
      <c r="Z35" s="7"/>
      <c r="AA35" s="10" t="str">
        <f aca="1">Haltbares</f>
        <v>Remoulade</v>
      </c>
      <c r="AB35" s="7"/>
      <c r="AC35" s="7"/>
      <c r="AD35" s="10">
        <f aca="1">Süßes</f>
        <v>0</v>
      </c>
      <c r="AE35" s="7"/>
      <c r="AF35" s="7"/>
      <c r="AG35" s="10" t="str">
        <f aca="1">Haushalt</f>
        <v>Waschmittel weiß</v>
      </c>
      <c r="AH35" s="7"/>
      <c r="AI35" s="7"/>
      <c r="AJ35" s="10">
        <f aca="1">Drogerie</f>
        <v>0</v>
      </c>
      <c r="AK35" s="7"/>
      <c r="AL35" s="7"/>
      <c r="AM35" s="26">
        <f aca="1">Sonstiges</f>
        <v>0</v>
      </c>
    </row>
    <row r="36" spans="1:39" ht="17" customHeight="1">
      <c r="A36" s="6"/>
      <c r="B36" s="7"/>
      <c r="C36" s="12">
        <f aca="1">Obst</f>
        <v>0</v>
      </c>
      <c r="D36" s="7"/>
      <c r="E36" s="7"/>
      <c r="F36" s="14" t="str">
        <f aca="1">Gemüse</f>
        <v>Zwiebeln</v>
      </c>
      <c r="G36" s="7"/>
      <c r="H36" s="7"/>
      <c r="I36" s="10" t="str">
        <f aca="1">Aufschnitt</f>
        <v>Rostbratwürstchen</v>
      </c>
      <c r="J36" s="7"/>
      <c r="K36" s="7"/>
      <c r="L36" s="10">
        <f aca="1">Milchprodukte</f>
        <v>0</v>
      </c>
      <c r="M36" s="7"/>
      <c r="N36" s="7"/>
      <c r="O36" s="10">
        <f aca="1">Backwaren</f>
        <v>0</v>
      </c>
      <c r="P36" s="7"/>
      <c r="Q36" s="7"/>
      <c r="R36" s="10" t="str">
        <f aca="1">Tiefkühl</f>
        <v>Schlemmerfilet</v>
      </c>
      <c r="S36" s="7"/>
      <c r="T36" s="7"/>
      <c r="U36" s="10">
        <f aca="1">Getränke</f>
        <v>0</v>
      </c>
      <c r="V36" s="7"/>
      <c r="W36" s="7"/>
      <c r="X36" s="10" t="str">
        <f aca="1">Gewürze</f>
        <v>Zimtstange</v>
      </c>
      <c r="Y36" s="7"/>
      <c r="Z36" s="7"/>
      <c r="AA36" s="10" t="str">
        <f aca="1">Haltbares</f>
        <v>Risotto</v>
      </c>
      <c r="AB36" s="7"/>
      <c r="AC36" s="7"/>
      <c r="AD36" s="10">
        <f aca="1">Süßes</f>
        <v>0</v>
      </c>
      <c r="AE36" s="7"/>
      <c r="AF36" s="7"/>
      <c r="AG36" s="10" t="str">
        <f aca="1">Haushalt</f>
        <v>Weichspüler</v>
      </c>
      <c r="AH36" s="7"/>
      <c r="AI36" s="7"/>
      <c r="AJ36" s="10">
        <f aca="1">Drogerie</f>
        <v>0</v>
      </c>
      <c r="AK36" s="7"/>
      <c r="AL36" s="7"/>
      <c r="AM36" s="26">
        <f aca="1">Sonstiges</f>
        <v>0</v>
      </c>
    </row>
    <row r="37" spans="1:39" ht="17" customHeight="1">
      <c r="A37" s="6"/>
      <c r="B37" s="7"/>
      <c r="C37" s="12">
        <f aca="1">Obst</f>
        <v>0</v>
      </c>
      <c r="D37" s="7"/>
      <c r="E37" s="7"/>
      <c r="F37" s="14">
        <f aca="1">Gemüse</f>
        <v>0</v>
      </c>
      <c r="G37" s="7"/>
      <c r="H37" s="7"/>
      <c r="I37" s="10" t="str">
        <f aca="1">Aufschnitt</f>
        <v>Rumpsteak</v>
      </c>
      <c r="J37" s="7"/>
      <c r="K37" s="7"/>
      <c r="L37" s="10">
        <f aca="1">Milchprodukte</f>
        <v>0</v>
      </c>
      <c r="M37" s="7"/>
      <c r="N37" s="7"/>
      <c r="O37" s="10">
        <f aca="1">Backwaren</f>
        <v>0</v>
      </c>
      <c r="P37" s="7"/>
      <c r="Q37" s="7"/>
      <c r="R37" s="10" t="str">
        <f aca="1">Tiefkühl</f>
        <v>Spinat</v>
      </c>
      <c r="S37" s="7"/>
      <c r="T37" s="7"/>
      <c r="U37" s="10">
        <f aca="1">Getränke</f>
        <v>0</v>
      </c>
      <c r="V37" s="7"/>
      <c r="W37" s="7"/>
      <c r="X37" s="10" t="str">
        <f aca="1">Gewürze</f>
        <v>Zitronengras</v>
      </c>
      <c r="Y37" s="7"/>
      <c r="Z37" s="7"/>
      <c r="AA37" s="10" t="str">
        <f aca="1">Haltbares</f>
        <v>Rohrzucker</v>
      </c>
      <c r="AB37" s="7"/>
      <c r="AC37" s="7"/>
      <c r="AD37" s="10">
        <f aca="1">Süßes</f>
        <v>0</v>
      </c>
      <c r="AE37" s="7"/>
      <c r="AF37" s="7"/>
      <c r="AG37" s="10" t="str">
        <f aca="1">Haushalt</f>
        <v>WZ-Reiniger</v>
      </c>
      <c r="AH37" s="7"/>
      <c r="AI37" s="7"/>
      <c r="AJ37" s="10">
        <f aca="1">Drogerie</f>
        <v>0</v>
      </c>
      <c r="AK37" s="7"/>
      <c r="AL37" s="7"/>
      <c r="AM37" s="26">
        <f aca="1">Sonstiges</f>
        <v>0</v>
      </c>
    </row>
    <row r="38" spans="1:39" ht="17" customHeight="1">
      <c r="A38" s="6"/>
      <c r="B38" s="7"/>
      <c r="C38" s="12">
        <f aca="1">Obst</f>
        <v>0</v>
      </c>
      <c r="D38" s="7"/>
      <c r="E38" s="7"/>
      <c r="F38" s="14">
        <f aca="1">Gemüse</f>
        <v>0</v>
      </c>
      <c r="G38" s="7"/>
      <c r="H38" s="7"/>
      <c r="I38" s="10" t="str">
        <f aca="1">Aufschnitt</f>
        <v>Salami</v>
      </c>
      <c r="J38" s="7"/>
      <c r="K38" s="7"/>
      <c r="L38" s="10">
        <f aca="1">Milchprodukte</f>
        <v>0</v>
      </c>
      <c r="M38" s="7"/>
      <c r="N38" s="7"/>
      <c r="O38" s="10">
        <f aca="1">Backwaren</f>
        <v>0</v>
      </c>
      <c r="P38" s="7"/>
      <c r="Q38" s="7"/>
      <c r="R38" s="10" t="str">
        <f aca="1">Tiefkühl</f>
        <v>Thunfisch</v>
      </c>
      <c r="S38" s="7"/>
      <c r="T38" s="7"/>
      <c r="U38" s="10">
        <f aca="1">Getränke</f>
        <v>0</v>
      </c>
      <c r="V38" s="7"/>
      <c r="W38" s="7"/>
      <c r="X38" s="10" t="str">
        <f aca="1">Gewürze</f>
        <v>Zitronenschalen</v>
      </c>
      <c r="Y38" s="7"/>
      <c r="Z38" s="7"/>
      <c r="AA38" s="10" t="str">
        <f aca="1">Haltbares</f>
        <v>Salz</v>
      </c>
      <c r="AB38" s="7"/>
      <c r="AC38" s="7"/>
      <c r="AD38" s="10">
        <f aca="1">Süßes</f>
        <v>0</v>
      </c>
      <c r="AE38" s="7"/>
      <c r="AF38" s="7"/>
      <c r="AG38" s="10">
        <f aca="1">Haushalt</f>
        <v>0</v>
      </c>
      <c r="AH38" s="7"/>
      <c r="AI38" s="7"/>
      <c r="AJ38" s="10">
        <f aca="1">Drogerie</f>
        <v>0</v>
      </c>
      <c r="AK38" s="7"/>
      <c r="AL38" s="7"/>
      <c r="AM38" s="26">
        <f aca="1">Sonstiges</f>
        <v>0</v>
      </c>
    </row>
    <row r="39" spans="1:39" ht="17" customHeight="1">
      <c r="A39" s="6"/>
      <c r="B39" s="7"/>
      <c r="C39" s="12">
        <f aca="1">Obst</f>
        <v>0</v>
      </c>
      <c r="D39" s="7"/>
      <c r="E39" s="7"/>
      <c r="F39" s="14">
        <f aca="1">Gemüse</f>
        <v>0</v>
      </c>
      <c r="G39" s="7"/>
      <c r="H39" s="7"/>
      <c r="I39" s="10" t="str">
        <f aca="1">Aufschnitt</f>
        <v>Schmalz</v>
      </c>
      <c r="J39" s="7"/>
      <c r="K39" s="7"/>
      <c r="L39" s="10">
        <f aca="1">Milchprodukte</f>
        <v>0</v>
      </c>
      <c r="M39" s="7"/>
      <c r="N39" s="7"/>
      <c r="O39" s="10">
        <f aca="1">Backwaren</f>
        <v>0</v>
      </c>
      <c r="P39" s="7"/>
      <c r="Q39" s="7"/>
      <c r="R39" s="10" t="str">
        <f aca="1">Tiefkühl</f>
        <v>Tintenfisch</v>
      </c>
      <c r="S39" s="7"/>
      <c r="T39" s="7"/>
      <c r="U39" s="10">
        <f aca="1">Getränke</f>
        <v>0</v>
      </c>
      <c r="V39" s="7"/>
      <c r="W39" s="7"/>
      <c r="X39" s="10" t="str">
        <f aca="1">Gewürze</f>
        <v>Zwiebelgranulat</v>
      </c>
      <c r="Y39" s="7"/>
      <c r="Z39" s="7"/>
      <c r="AA39" s="10" t="str">
        <f aca="1">Haltbares</f>
        <v>Schwarzer Tee</v>
      </c>
      <c r="AB39" s="7"/>
      <c r="AC39" s="7"/>
      <c r="AD39" s="10">
        <f aca="1">Süßes</f>
        <v>0</v>
      </c>
      <c r="AE39" s="7"/>
      <c r="AF39" s="7"/>
      <c r="AG39" s="10">
        <f aca="1">Haushalt</f>
        <v>0</v>
      </c>
      <c r="AH39" s="7"/>
      <c r="AI39" s="7"/>
      <c r="AJ39" s="10">
        <f aca="1">Drogerie</f>
        <v>0</v>
      </c>
      <c r="AK39" s="7"/>
      <c r="AL39" s="7"/>
      <c r="AM39" s="26">
        <f aca="1">Sonstiges</f>
        <v>0</v>
      </c>
    </row>
    <row r="40" spans="1:39" ht="17" customHeight="1">
      <c r="A40" s="6"/>
      <c r="B40" s="7"/>
      <c r="C40" s="12">
        <f aca="1">Obst</f>
        <v>0</v>
      </c>
      <c r="D40" s="7"/>
      <c r="E40" s="7"/>
      <c r="F40" s="14">
        <f aca="1">Gemüse</f>
        <v>0</v>
      </c>
      <c r="G40" s="7"/>
      <c r="H40" s="7"/>
      <c r="I40" s="10" t="str">
        <f aca="1">Aufschnitt</f>
        <v>Schnitzel</v>
      </c>
      <c r="J40" s="7"/>
      <c r="K40" s="7"/>
      <c r="L40" s="10">
        <f aca="1">Milchprodukte</f>
        <v>0</v>
      </c>
      <c r="M40" s="7"/>
      <c r="N40" s="7"/>
      <c r="O40" s="10">
        <f aca="1">Backwaren</f>
        <v>0</v>
      </c>
      <c r="P40" s="7"/>
      <c r="Q40" s="7"/>
      <c r="R40" s="10">
        <f aca="1">Tiefkühl</f>
        <v>0</v>
      </c>
      <c r="S40" s="7"/>
      <c r="T40" s="7"/>
      <c r="U40" s="10">
        <f aca="1">Getränke</f>
        <v>0</v>
      </c>
      <c r="V40" s="7"/>
      <c r="W40" s="7"/>
      <c r="X40" s="10">
        <f aca="1">Gewürze</f>
        <v>0</v>
      </c>
      <c r="Y40" s="7"/>
      <c r="Z40" s="7"/>
      <c r="AA40" s="10" t="str">
        <f aca="1">Haltbares</f>
        <v>Senf</v>
      </c>
      <c r="AB40" s="7"/>
      <c r="AC40" s="7"/>
      <c r="AD40" s="10">
        <f aca="1">Süßes</f>
        <v>0</v>
      </c>
      <c r="AE40" s="7"/>
      <c r="AF40" s="7"/>
      <c r="AG40" s="10">
        <f aca="1">Haushalt</f>
        <v>0</v>
      </c>
      <c r="AH40" s="7"/>
      <c r="AI40" s="7"/>
      <c r="AJ40" s="10">
        <f aca="1">Drogerie</f>
        <v>0</v>
      </c>
      <c r="AK40" s="7"/>
      <c r="AL40" s="7"/>
      <c r="AM40" s="26">
        <f aca="1">Sonstiges</f>
        <v>0</v>
      </c>
    </row>
    <row r="41" spans="1:39" ht="17" customHeight="1">
      <c r="A41" s="6"/>
      <c r="B41" s="7"/>
      <c r="C41" s="12">
        <f aca="1">Obst</f>
        <v>0</v>
      </c>
      <c r="D41" s="7"/>
      <c r="E41" s="7"/>
      <c r="F41" s="14">
        <f aca="1">Gemüse</f>
        <v>0</v>
      </c>
      <c r="G41" s="7"/>
      <c r="H41" s="7"/>
      <c r="I41" s="10" t="str">
        <f aca="1">Aufschnitt</f>
        <v>Schweinebraten</v>
      </c>
      <c r="J41" s="7"/>
      <c r="K41" s="7"/>
      <c r="L41" s="10">
        <f aca="1">Milchprodukte</f>
        <v>0</v>
      </c>
      <c r="M41" s="7"/>
      <c r="N41" s="7"/>
      <c r="O41" s="10">
        <f aca="1">Backwaren</f>
        <v>0</v>
      </c>
      <c r="P41" s="7"/>
      <c r="Q41" s="7"/>
      <c r="R41" s="10">
        <f aca="1">Tiefkühl</f>
        <v>0</v>
      </c>
      <c r="S41" s="7"/>
      <c r="T41" s="7"/>
      <c r="U41" s="10">
        <f aca="1">Getränke</f>
        <v>0</v>
      </c>
      <c r="V41" s="7"/>
      <c r="W41" s="7"/>
      <c r="X41" s="10">
        <f aca="1">Gewürze</f>
        <v>0</v>
      </c>
      <c r="Y41" s="7"/>
      <c r="Z41" s="7"/>
      <c r="AA41" s="10" t="str">
        <f aca="1">Haltbares</f>
        <v>Soßenbinder</v>
      </c>
      <c r="AB41" s="7"/>
      <c r="AC41" s="7"/>
      <c r="AD41" s="10">
        <f aca="1">Süßes</f>
        <v>0</v>
      </c>
      <c r="AE41" s="7"/>
      <c r="AF41" s="7"/>
      <c r="AG41" s="10">
        <f aca="1">Haushalt</f>
        <v>0</v>
      </c>
      <c r="AH41" s="7"/>
      <c r="AI41" s="7"/>
      <c r="AJ41" s="10">
        <f aca="1">Drogerie</f>
        <v>0</v>
      </c>
      <c r="AK41" s="7"/>
      <c r="AL41" s="7"/>
      <c r="AM41" s="26">
        <f aca="1">Sonstiges</f>
        <v>0</v>
      </c>
    </row>
    <row r="42" spans="1:39" ht="17" customHeight="1">
      <c r="A42" s="6"/>
      <c r="B42" s="7"/>
      <c r="C42" s="12">
        <f aca="1">Obst</f>
        <v>0</v>
      </c>
      <c r="D42" s="7"/>
      <c r="E42" s="7"/>
      <c r="F42" s="14">
        <f aca="1">Gemüse</f>
        <v>0</v>
      </c>
      <c r="G42" s="7"/>
      <c r="H42" s="7"/>
      <c r="I42" s="10" t="str">
        <f aca="1">Aufschnitt</f>
        <v>Schweinefilet</v>
      </c>
      <c r="J42" s="7"/>
      <c r="K42" s="7"/>
      <c r="L42" s="10">
        <f aca="1">Milchprodukte</f>
        <v>0</v>
      </c>
      <c r="M42" s="7"/>
      <c r="N42" s="7"/>
      <c r="O42" s="10">
        <f aca="1">Backwaren</f>
        <v>0</v>
      </c>
      <c r="P42" s="7"/>
      <c r="Q42" s="7"/>
      <c r="R42" s="10">
        <f aca="1">Tiefkühl</f>
        <v>0</v>
      </c>
      <c r="S42" s="7"/>
      <c r="T42" s="7"/>
      <c r="U42" s="10">
        <f aca="1">Getränke</f>
        <v>0</v>
      </c>
      <c r="V42" s="7"/>
      <c r="W42" s="7"/>
      <c r="X42" s="10">
        <f aca="1">Gewürze</f>
        <v>0</v>
      </c>
      <c r="Y42" s="7"/>
      <c r="Z42" s="7"/>
      <c r="AA42" s="10" t="str">
        <f aca="1">Haltbares</f>
        <v>Spagetti</v>
      </c>
      <c r="AB42" s="7"/>
      <c r="AC42" s="7"/>
      <c r="AD42" s="10">
        <f aca="1">Süßes</f>
        <v>0</v>
      </c>
      <c r="AE42" s="7"/>
      <c r="AF42" s="7"/>
      <c r="AG42" s="10">
        <f aca="1">Haushalt</f>
        <v>0</v>
      </c>
      <c r="AH42" s="7"/>
      <c r="AI42" s="7"/>
      <c r="AJ42" s="10">
        <f aca="1">Drogerie</f>
        <v>0</v>
      </c>
      <c r="AK42" s="7"/>
      <c r="AL42" s="7"/>
      <c r="AM42" s="26">
        <f aca="1">Sonstiges</f>
        <v>0</v>
      </c>
    </row>
    <row r="43" spans="1:39" ht="17" customHeight="1">
      <c r="A43" s="6"/>
      <c r="B43" s="7"/>
      <c r="C43" s="12">
        <f aca="1">Obst</f>
        <v>0</v>
      </c>
      <c r="D43" s="7"/>
      <c r="E43" s="7"/>
      <c r="F43" s="14">
        <f aca="1">Gemüse</f>
        <v>0</v>
      </c>
      <c r="G43" s="7"/>
      <c r="H43" s="7"/>
      <c r="I43" s="10" t="str">
        <f aca="1">Aufschnitt</f>
        <v>Schweinesteak</v>
      </c>
      <c r="J43" s="7"/>
      <c r="K43" s="7"/>
      <c r="L43" s="10">
        <f aca="1">Milchprodukte</f>
        <v>0</v>
      </c>
      <c r="M43" s="7"/>
      <c r="N43" s="7"/>
      <c r="O43" s="10">
        <f aca="1">Backwaren</f>
        <v>0</v>
      </c>
      <c r="P43" s="7"/>
      <c r="Q43" s="7"/>
      <c r="R43" s="10">
        <f aca="1">Tiefkühl</f>
        <v>0</v>
      </c>
      <c r="S43" s="7"/>
      <c r="T43" s="7"/>
      <c r="U43" s="10">
        <f aca="1">Getränke</f>
        <v>0</v>
      </c>
      <c r="V43" s="7"/>
      <c r="W43" s="7"/>
      <c r="X43" s="10">
        <f aca="1">Gewürze</f>
        <v>0</v>
      </c>
      <c r="Y43" s="7"/>
      <c r="Z43" s="7"/>
      <c r="AA43" s="10" t="str">
        <f aca="1">Haltbares</f>
        <v>Suppennudeln</v>
      </c>
      <c r="AB43" s="7"/>
      <c r="AC43" s="7"/>
      <c r="AD43" s="10">
        <f aca="1">Süßes</f>
        <v>0</v>
      </c>
      <c r="AE43" s="7"/>
      <c r="AF43" s="7"/>
      <c r="AG43" s="10">
        <f aca="1">Haushalt</f>
        <v>0</v>
      </c>
      <c r="AH43" s="7"/>
      <c r="AI43" s="7"/>
      <c r="AJ43" s="10">
        <f aca="1">Drogerie</f>
        <v>0</v>
      </c>
      <c r="AK43" s="7"/>
      <c r="AL43" s="7"/>
      <c r="AM43" s="26">
        <f aca="1">Sonstiges</f>
        <v>0</v>
      </c>
    </row>
    <row r="44" spans="1:39" ht="17" customHeight="1">
      <c r="A44" s="6"/>
      <c r="B44" s="7"/>
      <c r="C44" s="12">
        <f aca="1">Obst</f>
        <v>0</v>
      </c>
      <c r="D44" s="7"/>
      <c r="E44" s="7"/>
      <c r="F44" s="14">
        <f aca="1">Gemüse</f>
        <v>0</v>
      </c>
      <c r="G44" s="7"/>
      <c r="H44" s="7"/>
      <c r="I44" s="10" t="str">
        <f aca="1">Aufschnitt</f>
        <v>Speck</v>
      </c>
      <c r="J44" s="7"/>
      <c r="K44" s="7"/>
      <c r="L44" s="10">
        <f aca="1">Milchprodukte</f>
        <v>0</v>
      </c>
      <c r="M44" s="7"/>
      <c r="N44" s="7"/>
      <c r="O44" s="10">
        <f aca="1">Backwaren</f>
        <v>0</v>
      </c>
      <c r="P44" s="7"/>
      <c r="Q44" s="7"/>
      <c r="R44" s="10">
        <f aca="1">Tiefkühl</f>
        <v>0</v>
      </c>
      <c r="S44" s="7"/>
      <c r="T44" s="7"/>
      <c r="U44" s="10">
        <f aca="1">Getränke</f>
        <v>0</v>
      </c>
      <c r="V44" s="7"/>
      <c r="W44" s="7"/>
      <c r="X44" s="10">
        <f aca="1">Gewürze</f>
        <v>0</v>
      </c>
      <c r="Y44" s="7"/>
      <c r="Z44" s="7"/>
      <c r="AA44" s="10" t="str">
        <f aca="1">Haltbares</f>
        <v>Sushireis</v>
      </c>
      <c r="AB44" s="7"/>
      <c r="AC44" s="7"/>
      <c r="AD44" s="10">
        <f aca="1">Süßes</f>
        <v>0</v>
      </c>
      <c r="AE44" s="7"/>
      <c r="AF44" s="7"/>
      <c r="AG44" s="10">
        <f aca="1">Haushalt</f>
        <v>0</v>
      </c>
      <c r="AH44" s="7"/>
      <c r="AI44" s="7"/>
      <c r="AJ44" s="10">
        <f aca="1">Drogerie</f>
        <v>0</v>
      </c>
      <c r="AK44" s="7"/>
      <c r="AL44" s="7"/>
      <c r="AM44" s="26">
        <f aca="1">Sonstiges</f>
        <v>0</v>
      </c>
    </row>
    <row r="45" spans="1:39" ht="17" customHeight="1">
      <c r="A45" s="6"/>
      <c r="B45" s="7"/>
      <c r="C45" s="12">
        <f aca="1">Obst</f>
        <v>0</v>
      </c>
      <c r="D45" s="7"/>
      <c r="E45" s="7"/>
      <c r="F45" s="14">
        <f aca="1">Gemüse</f>
        <v>0</v>
      </c>
      <c r="G45" s="7"/>
      <c r="H45" s="7"/>
      <c r="I45" s="10" t="str">
        <f aca="1">Aufschnitt</f>
        <v>Speckwürfel</v>
      </c>
      <c r="J45" s="7"/>
      <c r="K45" s="7"/>
      <c r="L45" s="10">
        <f aca="1">Milchprodukte</f>
        <v>0</v>
      </c>
      <c r="M45" s="7"/>
      <c r="N45" s="7"/>
      <c r="O45" s="10">
        <f aca="1">Backwaren</f>
        <v>0</v>
      </c>
      <c r="P45" s="7"/>
      <c r="Q45" s="7"/>
      <c r="R45" s="10">
        <f aca="1">Tiefkühl</f>
        <v>0</v>
      </c>
      <c r="S45" s="7"/>
      <c r="T45" s="7"/>
      <c r="U45" s="10">
        <f aca="1">Getränke</f>
        <v>0</v>
      </c>
      <c r="V45" s="7"/>
      <c r="W45" s="7"/>
      <c r="X45" s="10">
        <f aca="1">Gewürze</f>
        <v>0</v>
      </c>
      <c r="Y45" s="7"/>
      <c r="Z45" s="7"/>
      <c r="AA45" s="10" t="str">
        <f aca="1">Haltbares</f>
        <v>Süßstoff</v>
      </c>
      <c r="AB45" s="7"/>
      <c r="AC45" s="7"/>
      <c r="AD45" s="10">
        <f aca="1">Süßes</f>
        <v>0</v>
      </c>
      <c r="AE45" s="7"/>
      <c r="AF45" s="7"/>
      <c r="AG45" s="10">
        <f aca="1">Haushalt</f>
        <v>0</v>
      </c>
      <c r="AH45" s="7"/>
      <c r="AI45" s="7"/>
      <c r="AJ45" s="10">
        <f aca="1">Drogerie</f>
        <v>0</v>
      </c>
      <c r="AK45" s="7"/>
      <c r="AL45" s="7"/>
      <c r="AM45" s="26">
        <f aca="1">Sonstiges</f>
        <v>0</v>
      </c>
    </row>
    <row r="46" spans="1:39" ht="17" customHeight="1">
      <c r="A46" s="6"/>
      <c r="B46" s="7"/>
      <c r="C46" s="12">
        <f aca="1">Obst</f>
        <v>0</v>
      </c>
      <c r="D46" s="7"/>
      <c r="E46" s="7"/>
      <c r="F46" s="14">
        <f aca="1">Gemüse</f>
        <v>0</v>
      </c>
      <c r="G46" s="7"/>
      <c r="H46" s="7"/>
      <c r="I46" s="10" t="str">
        <f aca="1">Aufschnitt</f>
        <v>Streichwurst</v>
      </c>
      <c r="J46" s="7"/>
      <c r="K46" s="7"/>
      <c r="L46" s="10">
        <f aca="1">Milchprodukte</f>
        <v>0</v>
      </c>
      <c r="M46" s="7"/>
      <c r="N46" s="7"/>
      <c r="O46" s="10">
        <f aca="1">Backwaren</f>
        <v>0</v>
      </c>
      <c r="P46" s="7"/>
      <c r="Q46" s="7"/>
      <c r="R46" s="10">
        <f aca="1">Tiefkühl</f>
        <v>0</v>
      </c>
      <c r="S46" s="7"/>
      <c r="T46" s="7"/>
      <c r="U46" s="10">
        <f aca="1">Getränke</f>
        <v>0</v>
      </c>
      <c r="V46" s="7"/>
      <c r="W46" s="7"/>
      <c r="X46" s="10">
        <f aca="1">Gewürze</f>
        <v>0</v>
      </c>
      <c r="Y46" s="7"/>
      <c r="Z46" s="7"/>
      <c r="AA46" s="10" t="str">
        <f aca="1">Haltbares</f>
        <v>Vanillezucker</v>
      </c>
      <c r="AB46" s="7"/>
      <c r="AC46" s="7"/>
      <c r="AD46" s="10">
        <f aca="1">Süßes</f>
        <v>0</v>
      </c>
      <c r="AE46" s="7"/>
      <c r="AF46" s="7"/>
      <c r="AG46" s="10">
        <f aca="1">Haushalt</f>
        <v>0</v>
      </c>
      <c r="AH46" s="7"/>
      <c r="AI46" s="7"/>
      <c r="AJ46" s="10">
        <f aca="1">Drogerie</f>
        <v>0</v>
      </c>
      <c r="AK46" s="7"/>
      <c r="AL46" s="7"/>
      <c r="AM46" s="26">
        <f aca="1">Sonstiges</f>
        <v>0</v>
      </c>
    </row>
    <row r="47" spans="1:39" ht="17" customHeight="1">
      <c r="A47" s="6"/>
      <c r="B47" s="7"/>
      <c r="C47" s="12">
        <f aca="1">Obst</f>
        <v>0</v>
      </c>
      <c r="D47" s="7"/>
      <c r="E47" s="7"/>
      <c r="F47" s="14">
        <f aca="1">Gemüse</f>
        <v>0</v>
      </c>
      <c r="G47" s="7"/>
      <c r="H47" s="7"/>
      <c r="I47" s="10" t="str">
        <f aca="1">Aufschnitt</f>
        <v>Sülze</v>
      </c>
      <c r="J47" s="7"/>
      <c r="K47" s="7"/>
      <c r="L47" s="10">
        <f aca="1">Milchprodukte</f>
        <v>0</v>
      </c>
      <c r="M47" s="7"/>
      <c r="N47" s="7"/>
      <c r="O47" s="10">
        <f aca="1">Backwaren</f>
        <v>0</v>
      </c>
      <c r="P47" s="7"/>
      <c r="Q47" s="7"/>
      <c r="R47" s="10">
        <f aca="1">Tiefkühl</f>
        <v>0</v>
      </c>
      <c r="S47" s="7"/>
      <c r="T47" s="7"/>
      <c r="U47" s="10">
        <f aca="1">Getränke</f>
        <v>0</v>
      </c>
      <c r="V47" s="7"/>
      <c r="W47" s="7"/>
      <c r="X47" s="10">
        <f aca="1">Gewürze</f>
        <v>0</v>
      </c>
      <c r="Y47" s="7"/>
      <c r="Z47" s="7"/>
      <c r="AA47" s="10" t="str">
        <f aca="1">Haltbares</f>
        <v>Weißer Tee</v>
      </c>
      <c r="AB47" s="7"/>
      <c r="AC47" s="7"/>
      <c r="AD47" s="10">
        <f aca="1">Süßes</f>
        <v>0</v>
      </c>
      <c r="AE47" s="7"/>
      <c r="AF47" s="7"/>
      <c r="AG47" s="10">
        <f aca="1">Haushalt</f>
        <v>0</v>
      </c>
      <c r="AH47" s="7"/>
      <c r="AI47" s="7"/>
      <c r="AJ47" s="10">
        <f aca="1">Drogerie</f>
        <v>0</v>
      </c>
      <c r="AK47" s="7"/>
      <c r="AL47" s="7"/>
      <c r="AM47" s="26">
        <f aca="1">Sonstiges</f>
        <v>0</v>
      </c>
    </row>
    <row r="48" spans="1:39" ht="17" customHeight="1">
      <c r="A48" s="6"/>
      <c r="B48" s="7"/>
      <c r="C48" s="12">
        <f aca="1">Obst</f>
        <v>0</v>
      </c>
      <c r="D48" s="7"/>
      <c r="E48" s="7"/>
      <c r="F48" s="14">
        <f aca="1">Gemüse</f>
        <v>0</v>
      </c>
      <c r="G48" s="7"/>
      <c r="H48" s="7"/>
      <c r="I48" s="10" t="str">
        <f aca="1">Aufschnitt</f>
        <v>Sülzwurst</v>
      </c>
      <c r="J48" s="7"/>
      <c r="K48" s="7"/>
      <c r="L48" s="10">
        <f aca="1">Milchprodukte</f>
        <v>0</v>
      </c>
      <c r="M48" s="7"/>
      <c r="N48" s="7"/>
      <c r="O48" s="10">
        <f aca="1">Backwaren</f>
        <v>0</v>
      </c>
      <c r="P48" s="7"/>
      <c r="Q48" s="7"/>
      <c r="R48" s="10">
        <f aca="1">Tiefkühl</f>
        <v>0</v>
      </c>
      <c r="S48" s="7"/>
      <c r="T48" s="7"/>
      <c r="U48" s="10">
        <f aca="1">Getränke</f>
        <v>0</v>
      </c>
      <c r="V48" s="7"/>
      <c r="W48" s="7"/>
      <c r="X48" s="10">
        <f aca="1">Gewürze</f>
        <v>0</v>
      </c>
      <c r="Y48" s="7"/>
      <c r="Z48" s="7"/>
      <c r="AA48" s="10" t="str">
        <f aca="1">Haltbares</f>
        <v>Worcestersauce</v>
      </c>
      <c r="AB48" s="7"/>
      <c r="AC48" s="7"/>
      <c r="AD48" s="10">
        <f aca="1">Süßes</f>
        <v>0</v>
      </c>
      <c r="AE48" s="7"/>
      <c r="AF48" s="7"/>
      <c r="AG48" s="10">
        <f aca="1">Haushalt</f>
        <v>0</v>
      </c>
      <c r="AH48" s="7"/>
      <c r="AI48" s="7"/>
      <c r="AJ48" s="10">
        <f aca="1">Drogerie</f>
        <v>0</v>
      </c>
      <c r="AK48" s="7"/>
      <c r="AL48" s="7"/>
      <c r="AM48" s="26">
        <f aca="1">Sonstiges</f>
        <v>0</v>
      </c>
    </row>
    <row r="49" spans="1:39" ht="17" customHeight="1">
      <c r="A49" s="6"/>
      <c r="B49" s="7"/>
      <c r="C49" s="12">
        <f aca="1">Obst</f>
        <v>0</v>
      </c>
      <c r="D49" s="7"/>
      <c r="E49" s="7"/>
      <c r="F49" s="14">
        <f aca="1">Gemüse</f>
        <v>0</v>
      </c>
      <c r="G49" s="7"/>
      <c r="H49" s="7"/>
      <c r="I49" s="10" t="str">
        <f aca="1">Aufschnitt</f>
        <v>Teewurst</v>
      </c>
      <c r="J49" s="7"/>
      <c r="K49" s="7"/>
      <c r="L49" s="10">
        <f aca="1">Milchprodukte</f>
        <v>0</v>
      </c>
      <c r="M49" s="7"/>
      <c r="N49" s="7"/>
      <c r="O49" s="10">
        <f aca="1">Backwaren</f>
        <v>0</v>
      </c>
      <c r="P49" s="7"/>
      <c r="Q49" s="7"/>
      <c r="R49" s="10">
        <f aca="1">Tiefkühl</f>
        <v>0</v>
      </c>
      <c r="S49" s="7"/>
      <c r="T49" s="7"/>
      <c r="U49" s="10">
        <f aca="1">Getränke</f>
        <v>0</v>
      </c>
      <c r="V49" s="7"/>
      <c r="W49" s="7"/>
      <c r="X49" s="10">
        <f aca="1">Gewürze</f>
        <v>0</v>
      </c>
      <c r="Y49" s="7"/>
      <c r="Z49" s="7"/>
      <c r="AA49" s="10" t="str">
        <f aca="1">Haltbares</f>
        <v>Würfelzucker</v>
      </c>
      <c r="AB49" s="7"/>
      <c r="AC49" s="7"/>
      <c r="AD49" s="10">
        <f aca="1">Süßes</f>
        <v>0</v>
      </c>
      <c r="AE49" s="7"/>
      <c r="AF49" s="7"/>
      <c r="AG49" s="10">
        <f aca="1">Haushalt</f>
        <v>0</v>
      </c>
      <c r="AH49" s="7"/>
      <c r="AI49" s="7"/>
      <c r="AJ49" s="10">
        <f aca="1">Drogerie</f>
        <v>0</v>
      </c>
      <c r="AK49" s="7"/>
      <c r="AL49" s="7"/>
      <c r="AM49" s="26">
        <f aca="1">Sonstiges</f>
        <v>0</v>
      </c>
    </row>
    <row r="50" spans="1:39" ht="17" customHeight="1">
      <c r="A50" s="6"/>
      <c r="B50" s="7"/>
      <c r="C50" s="12">
        <f aca="1">Obst</f>
        <v>0</v>
      </c>
      <c r="D50" s="7"/>
      <c r="E50" s="7"/>
      <c r="F50" s="14">
        <f aca="1">Gemüse</f>
        <v>0</v>
      </c>
      <c r="G50" s="7"/>
      <c r="H50" s="7"/>
      <c r="I50" s="10" t="str">
        <f aca="1">Aufschnitt</f>
        <v>Wiener Würstchen</v>
      </c>
      <c r="J50" s="7"/>
      <c r="K50" s="7"/>
      <c r="L50" s="10">
        <f aca="1">Milchprodukte</f>
        <v>0</v>
      </c>
      <c r="M50" s="7"/>
      <c r="N50" s="7"/>
      <c r="O50" s="10">
        <f aca="1">Backwaren</f>
        <v>0</v>
      </c>
      <c r="P50" s="7"/>
      <c r="Q50" s="7"/>
      <c r="R50" s="10">
        <f aca="1">Tiefkühl</f>
        <v>0</v>
      </c>
      <c r="S50" s="7"/>
      <c r="T50" s="7"/>
      <c r="U50" s="10">
        <f aca="1">Getränke</f>
        <v>0</v>
      </c>
      <c r="V50" s="7"/>
      <c r="W50" s="7"/>
      <c r="X50" s="10">
        <f aca="1">Gewürze</f>
        <v>0</v>
      </c>
      <c r="Y50" s="7"/>
      <c r="Z50" s="7"/>
      <c r="AA50" s="10" t="str">
        <f aca="1">Haltbares</f>
        <v>Wurstkonserven</v>
      </c>
      <c r="AB50" s="7"/>
      <c r="AC50" s="7"/>
      <c r="AD50" s="10">
        <f aca="1">Süßes</f>
        <v>0</v>
      </c>
      <c r="AE50" s="7"/>
      <c r="AF50" s="7"/>
      <c r="AG50" s="10">
        <f aca="1">Haushalt</f>
        <v>0</v>
      </c>
      <c r="AH50" s="7"/>
      <c r="AI50" s="7"/>
      <c r="AJ50" s="10">
        <f aca="1">Drogerie</f>
        <v>0</v>
      </c>
      <c r="AK50" s="7"/>
      <c r="AL50" s="7"/>
      <c r="AM50" s="26">
        <f aca="1">Sonstiges</f>
        <v>0</v>
      </c>
    </row>
    <row r="51" spans="1:39">
      <c r="A51" s="6"/>
      <c r="B51" s="7"/>
      <c r="C51" s="12">
        <f aca="1">Obst</f>
        <v>0</v>
      </c>
      <c r="D51" s="7"/>
      <c r="E51" s="7"/>
      <c r="F51" s="14">
        <f aca="1">Gemüse</f>
        <v>0</v>
      </c>
      <c r="G51" s="7"/>
      <c r="H51" s="7"/>
      <c r="I51" s="10">
        <f aca="1">Aufschnitt</f>
        <v>0</v>
      </c>
      <c r="J51" s="7"/>
      <c r="K51" s="7"/>
      <c r="L51" s="10">
        <f aca="1">Milchprodukte</f>
        <v>0</v>
      </c>
      <c r="M51" s="7"/>
      <c r="N51" s="7"/>
      <c r="O51" s="10">
        <f aca="1">Backwaren</f>
        <v>0</v>
      </c>
      <c r="P51" s="7"/>
      <c r="Q51" s="7"/>
      <c r="R51" s="10">
        <f aca="1">Tiefkühl</f>
        <v>0</v>
      </c>
      <c r="S51" s="7"/>
      <c r="T51" s="7"/>
      <c r="U51" s="10">
        <f aca="1">Getränke</f>
        <v>0</v>
      </c>
      <c r="V51" s="7"/>
      <c r="W51" s="7"/>
      <c r="X51" s="10">
        <f aca="1">Gewürze</f>
        <v>0</v>
      </c>
      <c r="Y51" s="7"/>
      <c r="Z51" s="7"/>
      <c r="AA51" s="10" t="str">
        <f aca="1">Haltbares</f>
        <v>Zucker</v>
      </c>
      <c r="AB51" s="7"/>
      <c r="AC51" s="7"/>
      <c r="AD51" s="10">
        <f aca="1">Süßes</f>
        <v>0</v>
      </c>
      <c r="AE51" s="7"/>
      <c r="AF51" s="7"/>
      <c r="AG51" s="10">
        <f aca="1">Haushalt</f>
        <v>0</v>
      </c>
      <c r="AH51" s="7"/>
      <c r="AI51" s="7"/>
      <c r="AJ51" s="10">
        <f aca="1">Drogerie</f>
        <v>0</v>
      </c>
      <c r="AK51" s="7"/>
      <c r="AL51" s="7"/>
      <c r="AM51" s="26">
        <f aca="1">Sonstiges</f>
        <v>0</v>
      </c>
    </row>
    <row r="52" spans="1:39">
      <c r="A52" s="6"/>
      <c r="B52" s="7"/>
      <c r="C52" s="12">
        <f aca="1">Obst</f>
        <v>0</v>
      </c>
      <c r="D52" s="7"/>
      <c r="E52" s="7"/>
      <c r="F52" s="14">
        <f aca="1">Gemüse</f>
        <v>0</v>
      </c>
      <c r="G52" s="7"/>
      <c r="H52" s="7"/>
      <c r="I52" s="10">
        <f aca="1">Aufschnitt</f>
        <v>0</v>
      </c>
      <c r="J52" s="7"/>
      <c r="K52" s="7"/>
      <c r="L52" s="10">
        <f aca="1">Milchprodukte</f>
        <v>0</v>
      </c>
      <c r="M52" s="7"/>
      <c r="N52" s="7"/>
      <c r="O52" s="10">
        <f aca="1">Backwaren</f>
        <v>0</v>
      </c>
      <c r="P52" s="7"/>
      <c r="Q52" s="7"/>
      <c r="R52" s="10">
        <f aca="1">Tiefkühl</f>
        <v>0</v>
      </c>
      <c r="S52" s="7"/>
      <c r="T52" s="7"/>
      <c r="U52" s="10">
        <f aca="1">Getränke</f>
        <v>0</v>
      </c>
      <c r="V52" s="7"/>
      <c r="W52" s="7"/>
      <c r="X52" s="10">
        <f aca="1">Gewürze</f>
        <v>0</v>
      </c>
      <c r="Y52" s="7"/>
      <c r="Z52" s="7"/>
      <c r="AA52" s="10">
        <f aca="1">Haltbares</f>
        <v>0</v>
      </c>
      <c r="AB52" s="7"/>
      <c r="AC52" s="7"/>
      <c r="AD52" s="10">
        <f aca="1">Süßes</f>
        <v>0</v>
      </c>
      <c r="AE52" s="7"/>
      <c r="AF52" s="7"/>
      <c r="AG52" s="10">
        <f aca="1">Haushalt</f>
        <v>0</v>
      </c>
      <c r="AH52" s="7"/>
      <c r="AI52" s="7"/>
      <c r="AJ52" s="10">
        <f aca="1">Drogerie</f>
        <v>0</v>
      </c>
      <c r="AK52" s="7"/>
      <c r="AL52" s="7"/>
      <c r="AM52" s="26">
        <f aca="1">Sonstiges</f>
        <v>0</v>
      </c>
    </row>
    <row r="53" spans="1:39">
      <c r="A53" s="6"/>
      <c r="B53" s="7"/>
      <c r="C53" s="12">
        <f aca="1">Obst</f>
        <v>0</v>
      </c>
      <c r="D53" s="7"/>
      <c r="E53" s="7"/>
      <c r="F53" s="14">
        <f aca="1">Gemüse</f>
        <v>0</v>
      </c>
      <c r="G53" s="7"/>
      <c r="H53" s="7"/>
      <c r="I53" s="10">
        <f aca="1">Aufschnitt</f>
        <v>0</v>
      </c>
      <c r="J53" s="7"/>
      <c r="K53" s="7"/>
      <c r="L53" s="10">
        <f aca="1">Milchprodukte</f>
        <v>0</v>
      </c>
      <c r="M53" s="7"/>
      <c r="N53" s="7"/>
      <c r="O53" s="10">
        <f aca="1">Backwaren</f>
        <v>0</v>
      </c>
      <c r="P53" s="7"/>
      <c r="Q53" s="7"/>
      <c r="R53" s="10">
        <f aca="1">Tiefkühl</f>
        <v>0</v>
      </c>
      <c r="S53" s="7"/>
      <c r="T53" s="7"/>
      <c r="U53" s="10">
        <f aca="1">Getränke</f>
        <v>0</v>
      </c>
      <c r="V53" s="7"/>
      <c r="W53" s="7"/>
      <c r="X53" s="10">
        <f aca="1">Gewürze</f>
        <v>0</v>
      </c>
      <c r="Y53" s="7"/>
      <c r="Z53" s="7"/>
      <c r="AA53" s="10">
        <f aca="1">Haltbares</f>
        <v>0</v>
      </c>
      <c r="AB53" s="7"/>
      <c r="AC53" s="7"/>
      <c r="AD53" s="10">
        <f aca="1">Süßes</f>
        <v>0</v>
      </c>
      <c r="AE53" s="7"/>
      <c r="AF53" s="7"/>
      <c r="AG53" s="10">
        <f aca="1">Haushalt</f>
        <v>0</v>
      </c>
      <c r="AH53" s="7"/>
      <c r="AI53" s="7"/>
      <c r="AJ53" s="10">
        <f aca="1">Drogerie</f>
        <v>0</v>
      </c>
      <c r="AK53" s="7"/>
      <c r="AL53" s="7"/>
      <c r="AM53" s="26">
        <f aca="1">Sonstiges</f>
        <v>0</v>
      </c>
    </row>
    <row r="54" spans="1:39">
      <c r="A54" s="6"/>
      <c r="B54" s="7"/>
      <c r="C54" s="12">
        <f aca="1">Obst</f>
        <v>0</v>
      </c>
      <c r="D54" s="7"/>
      <c r="E54" s="7"/>
      <c r="F54" s="14">
        <f aca="1">Gemüse</f>
        <v>0</v>
      </c>
      <c r="G54" s="7"/>
      <c r="H54" s="7"/>
      <c r="I54" s="10">
        <f aca="1">Aufschnitt</f>
        <v>0</v>
      </c>
      <c r="J54" s="7"/>
      <c r="K54" s="7"/>
      <c r="L54" s="10">
        <f aca="1">Milchprodukte</f>
        <v>0</v>
      </c>
      <c r="M54" s="7"/>
      <c r="N54" s="7"/>
      <c r="O54" s="10">
        <f aca="1">Backwaren</f>
        <v>0</v>
      </c>
      <c r="P54" s="7"/>
      <c r="Q54" s="7"/>
      <c r="R54" s="10">
        <f aca="1">Tiefkühl</f>
        <v>0</v>
      </c>
      <c r="S54" s="7"/>
      <c r="T54" s="7"/>
      <c r="U54" s="10">
        <f aca="1">Getränke</f>
        <v>0</v>
      </c>
      <c r="V54" s="7"/>
      <c r="W54" s="7"/>
      <c r="X54" s="10">
        <f aca="1">Gewürze</f>
        <v>0</v>
      </c>
      <c r="Y54" s="7"/>
      <c r="Z54" s="7"/>
      <c r="AA54" s="10">
        <f aca="1">Haltbares</f>
        <v>0</v>
      </c>
      <c r="AB54" s="7"/>
      <c r="AC54" s="7"/>
      <c r="AD54" s="10">
        <f aca="1">Süßes</f>
        <v>0</v>
      </c>
      <c r="AE54" s="7"/>
      <c r="AF54" s="7"/>
      <c r="AG54" s="10">
        <f aca="1">Haushalt</f>
        <v>0</v>
      </c>
      <c r="AH54" s="7"/>
      <c r="AI54" s="7"/>
      <c r="AJ54" s="10">
        <f aca="1">Drogerie</f>
        <v>0</v>
      </c>
      <c r="AK54" s="7"/>
      <c r="AL54" s="7"/>
      <c r="AM54" s="26">
        <f aca="1">Sonstiges</f>
        <v>0</v>
      </c>
    </row>
    <row r="55" spans="1:39">
      <c r="A55" s="6"/>
      <c r="B55" s="7"/>
      <c r="C55" s="12">
        <f aca="1">Obst</f>
        <v>0</v>
      </c>
      <c r="D55" s="7"/>
      <c r="E55" s="7"/>
      <c r="F55" s="14">
        <f aca="1">Gemüse</f>
        <v>0</v>
      </c>
      <c r="G55" s="7"/>
      <c r="H55" s="7"/>
      <c r="I55" s="10">
        <f aca="1">Aufschnitt</f>
        <v>0</v>
      </c>
      <c r="J55" s="7"/>
      <c r="K55" s="7"/>
      <c r="L55" s="10">
        <f aca="1">Milchprodukte</f>
        <v>0</v>
      </c>
      <c r="M55" s="7"/>
      <c r="N55" s="7"/>
      <c r="O55" s="10">
        <f aca="1">Backwaren</f>
        <v>0</v>
      </c>
      <c r="P55" s="7"/>
      <c r="Q55" s="7"/>
      <c r="R55" s="10">
        <f aca="1">Tiefkühl</f>
        <v>0</v>
      </c>
      <c r="S55" s="7"/>
      <c r="T55" s="7"/>
      <c r="U55" s="10">
        <f aca="1">Getränke</f>
        <v>0</v>
      </c>
      <c r="V55" s="7"/>
      <c r="W55" s="7"/>
      <c r="X55" s="10">
        <f aca="1">Gewürze</f>
        <v>0</v>
      </c>
      <c r="Y55" s="7"/>
      <c r="Z55" s="7"/>
      <c r="AA55" s="10">
        <f aca="1">Haltbares</f>
        <v>0</v>
      </c>
      <c r="AB55" s="7"/>
      <c r="AC55" s="7"/>
      <c r="AD55" s="10">
        <f aca="1">Süßes</f>
        <v>0</v>
      </c>
      <c r="AE55" s="7"/>
      <c r="AF55" s="7"/>
      <c r="AG55" s="10">
        <f aca="1">Haushalt</f>
        <v>0</v>
      </c>
      <c r="AH55" s="7"/>
      <c r="AI55" s="7"/>
      <c r="AJ55" s="10">
        <f aca="1">Drogerie</f>
        <v>0</v>
      </c>
      <c r="AK55" s="7"/>
      <c r="AL55" s="7"/>
      <c r="AM55" s="26">
        <f aca="1">Sonstiges</f>
        <v>0</v>
      </c>
    </row>
    <row r="56" spans="1:39">
      <c r="A56" s="6"/>
      <c r="B56" s="7"/>
      <c r="C56" s="12">
        <f aca="1">Obst</f>
        <v>0</v>
      </c>
      <c r="D56" s="7"/>
      <c r="E56" s="7"/>
      <c r="F56" s="14">
        <f aca="1">Gemüse</f>
        <v>0</v>
      </c>
      <c r="G56" s="7"/>
      <c r="H56" s="7"/>
      <c r="I56" s="10">
        <f aca="1">Aufschnitt</f>
        <v>0</v>
      </c>
      <c r="J56" s="7"/>
      <c r="K56" s="7"/>
      <c r="L56" s="10">
        <f aca="1">Milchprodukte</f>
        <v>0</v>
      </c>
      <c r="M56" s="7"/>
      <c r="N56" s="7"/>
      <c r="O56" s="10">
        <f aca="1">Backwaren</f>
        <v>0</v>
      </c>
      <c r="P56" s="7"/>
      <c r="Q56" s="7"/>
      <c r="R56" s="10">
        <f aca="1">Tiefkühl</f>
        <v>0</v>
      </c>
      <c r="S56" s="7"/>
      <c r="T56" s="7"/>
      <c r="U56" s="10">
        <f aca="1">Getränke</f>
        <v>0</v>
      </c>
      <c r="V56" s="7"/>
      <c r="W56" s="7"/>
      <c r="X56" s="10">
        <f aca="1">Gewürze</f>
        <v>0</v>
      </c>
      <c r="Y56" s="7"/>
      <c r="Z56" s="7"/>
      <c r="AA56" s="10">
        <f aca="1">Haltbares</f>
        <v>0</v>
      </c>
      <c r="AB56" s="7"/>
      <c r="AC56" s="7"/>
      <c r="AD56" s="10">
        <f aca="1">Süßes</f>
        <v>0</v>
      </c>
      <c r="AE56" s="7"/>
      <c r="AF56" s="7"/>
      <c r="AG56" s="10">
        <f aca="1">Haushalt</f>
        <v>0</v>
      </c>
      <c r="AH56" s="7"/>
      <c r="AI56" s="7"/>
      <c r="AJ56" s="10">
        <f aca="1">Drogerie</f>
        <v>0</v>
      </c>
      <c r="AK56" s="7"/>
      <c r="AL56" s="7"/>
      <c r="AM56" s="26">
        <f aca="1">Sonstiges</f>
        <v>0</v>
      </c>
    </row>
    <row r="57" spans="1:39">
      <c r="A57" s="6"/>
      <c r="B57" s="7"/>
      <c r="C57" s="12">
        <f aca="1">Obst</f>
        <v>0</v>
      </c>
      <c r="D57" s="7"/>
      <c r="E57" s="7"/>
      <c r="F57" s="14">
        <f aca="1">Gemüse</f>
        <v>0</v>
      </c>
      <c r="G57" s="7"/>
      <c r="H57" s="7"/>
      <c r="I57" s="10">
        <f aca="1">Aufschnitt</f>
        <v>0</v>
      </c>
      <c r="J57" s="7"/>
      <c r="K57" s="7"/>
      <c r="L57" s="10">
        <f aca="1">Milchprodukte</f>
        <v>0</v>
      </c>
      <c r="M57" s="7"/>
      <c r="N57" s="7"/>
      <c r="O57" s="10">
        <f aca="1">Backwaren</f>
        <v>0</v>
      </c>
      <c r="P57" s="7"/>
      <c r="Q57" s="7"/>
      <c r="R57" s="10">
        <f aca="1">Tiefkühl</f>
        <v>0</v>
      </c>
      <c r="S57" s="7"/>
      <c r="T57" s="7"/>
      <c r="U57" s="10">
        <f aca="1">Getränke</f>
        <v>0</v>
      </c>
      <c r="V57" s="7"/>
      <c r="W57" s="7"/>
      <c r="X57" s="10">
        <f aca="1">Gewürze</f>
        <v>0</v>
      </c>
      <c r="Y57" s="7"/>
      <c r="Z57" s="7"/>
      <c r="AA57" s="10">
        <f aca="1">Haltbares</f>
        <v>0</v>
      </c>
      <c r="AB57" s="7"/>
      <c r="AC57" s="7"/>
      <c r="AD57" s="10">
        <f aca="1">Süßes</f>
        <v>0</v>
      </c>
      <c r="AE57" s="7"/>
      <c r="AF57" s="7"/>
      <c r="AG57" s="10">
        <f aca="1">Haushalt</f>
        <v>0</v>
      </c>
      <c r="AH57" s="7"/>
      <c r="AI57" s="7"/>
      <c r="AJ57" s="10">
        <f aca="1">Drogerie</f>
        <v>0</v>
      </c>
      <c r="AK57" s="7"/>
      <c r="AL57" s="7"/>
      <c r="AM57" s="26">
        <f aca="1">Sonstiges</f>
        <v>0</v>
      </c>
    </row>
    <row r="58" spans="1:39">
      <c r="A58" s="6"/>
      <c r="B58" s="7"/>
      <c r="C58" s="12">
        <f aca="1">Obst</f>
        <v>0</v>
      </c>
      <c r="D58" s="7"/>
      <c r="E58" s="7"/>
      <c r="F58" s="14">
        <f aca="1">Gemüse</f>
        <v>0</v>
      </c>
      <c r="G58" s="7"/>
      <c r="H58" s="7"/>
      <c r="I58" s="10">
        <f aca="1">Aufschnitt</f>
        <v>0</v>
      </c>
      <c r="J58" s="7"/>
      <c r="K58" s="7"/>
      <c r="L58" s="10">
        <f aca="1">Milchprodukte</f>
        <v>0</v>
      </c>
      <c r="M58" s="7"/>
      <c r="N58" s="7"/>
      <c r="O58" s="10">
        <f aca="1">Backwaren</f>
        <v>0</v>
      </c>
      <c r="P58" s="7"/>
      <c r="Q58" s="7"/>
      <c r="R58" s="10">
        <f aca="1">Tiefkühl</f>
        <v>0</v>
      </c>
      <c r="S58" s="7"/>
      <c r="T58" s="7"/>
      <c r="U58" s="10">
        <f aca="1">Getränke</f>
        <v>0</v>
      </c>
      <c r="V58" s="7"/>
      <c r="W58" s="7"/>
      <c r="X58" s="10">
        <f aca="1">Gewürze</f>
        <v>0</v>
      </c>
      <c r="Y58" s="7"/>
      <c r="Z58" s="7"/>
      <c r="AA58" s="10">
        <f aca="1">Haltbares</f>
        <v>0</v>
      </c>
      <c r="AB58" s="7"/>
      <c r="AC58" s="7"/>
      <c r="AD58" s="10">
        <f aca="1">Süßes</f>
        <v>0</v>
      </c>
      <c r="AE58" s="7"/>
      <c r="AF58" s="7"/>
      <c r="AG58" s="10">
        <f aca="1">Haushalt</f>
        <v>0</v>
      </c>
      <c r="AH58" s="7"/>
      <c r="AI58" s="7"/>
      <c r="AJ58" s="10">
        <f aca="1">Drogerie</f>
        <v>0</v>
      </c>
      <c r="AK58" s="7"/>
      <c r="AL58" s="7"/>
      <c r="AM58" s="26">
        <f aca="1">Sonstiges</f>
        <v>0</v>
      </c>
    </row>
    <row r="59" spans="1:39">
      <c r="A59" s="6"/>
      <c r="B59" s="7"/>
      <c r="C59" s="12">
        <f aca="1">Obst</f>
        <v>0</v>
      </c>
      <c r="D59" s="7"/>
      <c r="E59" s="7"/>
      <c r="F59" s="14">
        <f aca="1">Gemüse</f>
        <v>0</v>
      </c>
      <c r="G59" s="7"/>
      <c r="H59" s="7"/>
      <c r="I59" s="10">
        <f aca="1">Aufschnitt</f>
        <v>0</v>
      </c>
      <c r="J59" s="7"/>
      <c r="K59" s="7"/>
      <c r="L59" s="10">
        <f aca="1">Milchprodukte</f>
        <v>0</v>
      </c>
      <c r="M59" s="7"/>
      <c r="N59" s="7"/>
      <c r="O59" s="10">
        <f aca="1">Backwaren</f>
        <v>0</v>
      </c>
      <c r="P59" s="7"/>
      <c r="Q59" s="7"/>
      <c r="R59" s="10">
        <f aca="1">Tiefkühl</f>
        <v>0</v>
      </c>
      <c r="S59" s="7"/>
      <c r="T59" s="7"/>
      <c r="U59" s="10">
        <f aca="1">Getränke</f>
        <v>0</v>
      </c>
      <c r="V59" s="7"/>
      <c r="W59" s="7"/>
      <c r="X59" s="10">
        <f aca="1">Gewürze</f>
        <v>0</v>
      </c>
      <c r="Y59" s="7"/>
      <c r="Z59" s="7"/>
      <c r="AA59" s="10">
        <f aca="1">Haltbares</f>
        <v>0</v>
      </c>
      <c r="AB59" s="7"/>
      <c r="AC59" s="7"/>
      <c r="AD59" s="10">
        <f aca="1">Süßes</f>
        <v>0</v>
      </c>
      <c r="AE59" s="7"/>
      <c r="AF59" s="7"/>
      <c r="AG59" s="10">
        <f aca="1">Haushalt</f>
        <v>0</v>
      </c>
      <c r="AH59" s="7"/>
      <c r="AI59" s="7"/>
      <c r="AJ59" s="10">
        <f aca="1">Drogerie</f>
        <v>0</v>
      </c>
      <c r="AK59" s="7"/>
      <c r="AL59" s="7"/>
      <c r="AM59" s="26">
        <f aca="1">Sonstiges</f>
        <v>0</v>
      </c>
    </row>
    <row r="60" spans="1:39">
      <c r="A60" s="6"/>
      <c r="B60" s="7"/>
      <c r="C60" s="12">
        <f aca="1">Obst</f>
        <v>0</v>
      </c>
      <c r="D60" s="7"/>
      <c r="E60" s="7"/>
      <c r="F60" s="14">
        <f aca="1">Gemüse</f>
        <v>0</v>
      </c>
      <c r="G60" s="7"/>
      <c r="H60" s="7"/>
      <c r="I60" s="10">
        <f aca="1">Aufschnitt</f>
        <v>0</v>
      </c>
      <c r="J60" s="7"/>
      <c r="K60" s="7"/>
      <c r="L60" s="10">
        <f aca="1">Milchprodukte</f>
        <v>0</v>
      </c>
      <c r="M60" s="7"/>
      <c r="N60" s="7"/>
      <c r="O60" s="10">
        <f aca="1">Backwaren</f>
        <v>0</v>
      </c>
      <c r="P60" s="7"/>
      <c r="Q60" s="7"/>
      <c r="R60" s="10">
        <f aca="1">Tiefkühl</f>
        <v>0</v>
      </c>
      <c r="S60" s="7"/>
      <c r="T60" s="7"/>
      <c r="U60" s="10">
        <f aca="1">Getränke</f>
        <v>0</v>
      </c>
      <c r="V60" s="7"/>
      <c r="W60" s="7"/>
      <c r="X60" s="10">
        <f aca="1">Gewürze</f>
        <v>0</v>
      </c>
      <c r="Y60" s="7"/>
      <c r="Z60" s="7"/>
      <c r="AA60" s="10">
        <f aca="1">Haltbares</f>
        <v>0</v>
      </c>
      <c r="AB60" s="7"/>
      <c r="AC60" s="7"/>
      <c r="AD60" s="10">
        <f aca="1">Süßes</f>
        <v>0</v>
      </c>
      <c r="AE60" s="7"/>
      <c r="AF60" s="7"/>
      <c r="AG60" s="10">
        <f aca="1">Haushalt</f>
        <v>0</v>
      </c>
      <c r="AH60" s="7"/>
      <c r="AI60" s="7"/>
      <c r="AJ60" s="10">
        <f aca="1">Drogerie</f>
        <v>0</v>
      </c>
      <c r="AK60" s="7"/>
      <c r="AL60" s="7"/>
      <c r="AM60" s="26">
        <f aca="1">Sonstiges</f>
        <v>0</v>
      </c>
    </row>
    <row r="61" spans="1:39" s="0" customFormat="1">
      <c r="A61" s="8"/>
      <c r="B61" s="9"/>
      <c r="C61" s="13">
        <f aca="1">Obst</f>
        <v>0</v>
      </c>
      <c r="D61" s="9"/>
      <c r="E61" s="9"/>
      <c r="F61" s="15">
        <f aca="1">Gemüse</f>
        <v>0</v>
      </c>
      <c r="G61" s="9"/>
      <c r="H61" s="9"/>
      <c r="I61" s="11">
        <f aca="1">Aufschnitt</f>
        <v>0</v>
      </c>
      <c r="J61" s="9"/>
      <c r="K61" s="9"/>
      <c r="L61" s="11">
        <f aca="1">Milchprodukte</f>
        <v>0</v>
      </c>
      <c r="M61" s="9"/>
      <c r="N61" s="9"/>
      <c r="O61" s="11">
        <f aca="1">Backwaren</f>
        <v>0</v>
      </c>
      <c r="P61" s="9"/>
      <c r="Q61" s="9"/>
      <c r="R61" s="11">
        <f aca="1">Tiefkühl</f>
        <v>0</v>
      </c>
      <c r="S61" s="9"/>
      <c r="T61" s="9"/>
      <c r="U61" s="11">
        <f aca="1">Getränke</f>
        <v>0</v>
      </c>
      <c r="V61" s="9"/>
      <c r="W61" s="9"/>
      <c r="X61" s="11">
        <f aca="1">Gewürze</f>
        <v>0</v>
      </c>
      <c r="Y61" s="9"/>
      <c r="Z61" s="9"/>
      <c r="AA61" s="11">
        <f aca="1">Haltbares</f>
        <v>0</v>
      </c>
      <c r="AB61" s="9"/>
      <c r="AC61" s="9"/>
      <c r="AD61" s="11">
        <f aca="1">Süßes</f>
        <v>0</v>
      </c>
      <c r="AE61" s="9"/>
      <c r="AF61" s="9"/>
      <c r="AG61" s="11">
        <f aca="1">Haushalt</f>
        <v>0</v>
      </c>
      <c r="AH61" s="9"/>
      <c r="AI61" s="9"/>
      <c r="AJ61" s="11">
        <f aca="1">Drogerie</f>
        <v>0</v>
      </c>
      <c r="AK61" s="9"/>
      <c r="AL61" s="9"/>
      <c r="AM61" s="29">
        <f aca="1">Sonstiges</f>
        <v>0</v>
      </c>
    </row>
    <row r="62" spans="1:38">
      <c r="A62" s="3"/>
      <c r="B62" s="3"/>
      <c r="C62" s="2"/>
      <c r="D62" s="3"/>
      <c r="E62" s="3"/>
      <c r="G62" s="3"/>
      <c r="H62" s="3"/>
      <c r="J62" s="3"/>
      <c r="K62" s="3"/>
      <c r="M62" s="3"/>
      <c r="N62" s="3"/>
      <c r="P62" s="3"/>
      <c r="Q62" s="3"/>
      <c r="S62" s="3"/>
      <c r="T62" s="3"/>
      <c r="V62" s="3"/>
      <c r="W62" s="3"/>
      <c r="Y62" s="3"/>
      <c r="Z62" s="3"/>
      <c r="AB62" s="3"/>
      <c r="AC62" s="3"/>
      <c r="AE62" s="3"/>
      <c r="AF62" s="3"/>
      <c r="AH62" s="3"/>
      <c r="AI62" s="3"/>
      <c r="AK62" s="3"/>
      <c r="AL62" s="3"/>
    </row>
    <row r="63" spans="1:38">
      <c r="A63" s="3"/>
      <c r="B63" s="3"/>
      <c r="C63" s="2"/>
      <c r="D63" s="3"/>
      <c r="E63" s="3"/>
      <c r="G63" s="3"/>
      <c r="H63" s="3"/>
      <c r="J63" s="3"/>
      <c r="K63" s="3"/>
      <c r="M63" s="3"/>
      <c r="N63" s="3"/>
      <c r="P63" s="3"/>
      <c r="Q63" s="3"/>
      <c r="S63" s="3"/>
      <c r="T63" s="3"/>
      <c r="V63" s="3"/>
      <c r="W63" s="3"/>
      <c r="Y63" s="3"/>
      <c r="Z63" s="3"/>
      <c r="AB63" s="3"/>
      <c r="AC63" s="3"/>
      <c r="AE63" s="3"/>
      <c r="AF63" s="3"/>
      <c r="AH63" s="3"/>
      <c r="AI63" s="3"/>
      <c r="AK63" s="3"/>
      <c r="AL63" s="3"/>
    </row>
    <row r="64" spans="1:38">
      <c r="A64" s="3"/>
      <c r="B64" s="3"/>
      <c r="C64" s="2"/>
      <c r="D64" s="3"/>
      <c r="E64" s="3"/>
      <c r="G64" s="3"/>
      <c r="H64" s="3"/>
      <c r="J64" s="3"/>
      <c r="K64" s="3"/>
      <c r="M64" s="3"/>
      <c r="N64" s="3"/>
      <c r="P64" s="3"/>
      <c r="Q64" s="3"/>
      <c r="S64" s="3"/>
      <c r="T64" s="3"/>
      <c r="V64" s="3"/>
      <c r="W64" s="3"/>
      <c r="Y64" s="3"/>
      <c r="Z64" s="3"/>
      <c r="AB64" s="3"/>
      <c r="AC64" s="3"/>
      <c r="AE64" s="3"/>
      <c r="AF64" s="3"/>
      <c r="AH64" s="3"/>
      <c r="AI64" s="3"/>
      <c r="AK64" s="3"/>
      <c r="AL64" s="3"/>
    </row>
    <row r="65" spans="1:38">
      <c r="A65" s="3"/>
      <c r="B65" s="3"/>
      <c r="C65" s="2"/>
      <c r="D65" s="3"/>
      <c r="E65" s="3"/>
      <c r="G65" s="3"/>
      <c r="H65" s="3"/>
      <c r="J65" s="3"/>
      <c r="K65" s="3"/>
      <c r="M65" s="3"/>
      <c r="N65" s="3"/>
      <c r="P65" s="3"/>
      <c r="Q65" s="3"/>
      <c r="S65" s="3"/>
      <c r="T65" s="3"/>
      <c r="V65" s="3"/>
      <c r="W65" s="3"/>
      <c r="Y65" s="3"/>
      <c r="Z65" s="3"/>
      <c r="AB65" s="3"/>
      <c r="AC65" s="3"/>
      <c r="AE65" s="3"/>
      <c r="AF65" s="3"/>
      <c r="AH65" s="3"/>
      <c r="AI65" s="3"/>
      <c r="AK65" s="3"/>
      <c r="AL65" s="3"/>
    </row>
    <row r="66" spans="1:38">
      <c r="A66" s="3"/>
      <c r="B66" s="3"/>
      <c r="C66" s="2"/>
      <c r="D66" s="3"/>
      <c r="E66" s="3"/>
      <c r="G66" s="3"/>
      <c r="H66" s="3"/>
      <c r="J66" s="3"/>
      <c r="K66" s="3"/>
      <c r="M66" s="3"/>
      <c r="N66" s="3"/>
      <c r="P66" s="3"/>
      <c r="Q66" s="3"/>
      <c r="S66" s="3"/>
      <c r="T66" s="3"/>
      <c r="V66" s="3"/>
      <c r="W66" s="3"/>
      <c r="Y66" s="3"/>
      <c r="Z66" s="3"/>
      <c r="AB66" s="3"/>
      <c r="AC66" s="3"/>
      <c r="AE66" s="3"/>
      <c r="AF66" s="3"/>
      <c r="AH66" s="3"/>
      <c r="AI66" s="3"/>
      <c r="AK66" s="3"/>
      <c r="AL66" s="3"/>
    </row>
    <row r="67" spans="1:38">
      <c r="A67" s="3"/>
      <c r="B67" s="3"/>
      <c r="C67" s="2"/>
      <c r="D67" s="3"/>
      <c r="E67" s="3"/>
      <c r="G67" s="3"/>
      <c r="H67" s="3"/>
      <c r="J67" s="3"/>
      <c r="K67" s="3"/>
      <c r="M67" s="3"/>
      <c r="N67" s="3"/>
      <c r="P67" s="3"/>
      <c r="Q67" s="3"/>
      <c r="S67" s="3"/>
      <c r="T67" s="3"/>
      <c r="V67" s="3"/>
      <c r="W67" s="3"/>
      <c r="Y67" s="3"/>
      <c r="Z67" s="3"/>
      <c r="AB67" s="3"/>
      <c r="AC67" s="3"/>
      <c r="AE67" s="3"/>
      <c r="AF67" s="3"/>
      <c r="AH67" s="3"/>
      <c r="AI67" s="3"/>
      <c r="AK67" s="3"/>
      <c r="AL67" s="3"/>
    </row>
    <row r="68" spans="1:38">
      <c r="A68" s="3"/>
      <c r="B68" s="3"/>
      <c r="C68" s="2"/>
      <c r="D68" s="3"/>
      <c r="E68" s="3"/>
      <c r="G68" s="3"/>
      <c r="H68" s="3"/>
      <c r="J68" s="3"/>
      <c r="K68" s="3"/>
      <c r="M68" s="3"/>
      <c r="N68" s="3"/>
      <c r="P68" s="3"/>
      <c r="Q68" s="3"/>
      <c r="S68" s="3"/>
      <c r="T68" s="3"/>
      <c r="V68" s="3"/>
      <c r="W68" s="3"/>
      <c r="Y68" s="3"/>
      <c r="Z68" s="3"/>
      <c r="AB68" s="3"/>
      <c r="AC68" s="3"/>
      <c r="AE68" s="3"/>
      <c r="AF68" s="3"/>
      <c r="AH68" s="3"/>
      <c r="AI68" s="3"/>
      <c r="AK68" s="3"/>
      <c r="AL68" s="3"/>
    </row>
    <row r="69" spans="1:38">
      <c r="A69" s="3"/>
      <c r="B69" s="3"/>
      <c r="C69" s="2"/>
      <c r="D69" s="3"/>
      <c r="E69" s="3"/>
      <c r="G69" s="3"/>
      <c r="H69" s="3"/>
      <c r="J69" s="3"/>
      <c r="K69" s="3"/>
      <c r="M69" s="3"/>
      <c r="N69" s="3"/>
      <c r="P69" s="3"/>
      <c r="Q69" s="3"/>
      <c r="S69" s="3"/>
      <c r="T69" s="3"/>
      <c r="V69" s="3"/>
      <c r="W69" s="3"/>
      <c r="Y69" s="3"/>
      <c r="Z69" s="3"/>
      <c r="AB69" s="3"/>
      <c r="AC69" s="3"/>
      <c r="AE69" s="3"/>
      <c r="AF69" s="3"/>
      <c r="AH69" s="3"/>
      <c r="AI69" s="3"/>
      <c r="AK69" s="3"/>
      <c r="AL69" s="3"/>
    </row>
    <row r="70" spans="1:38">
      <c r="A70" s="3"/>
      <c r="B70" s="3"/>
      <c r="C70" s="2"/>
      <c r="D70" s="3"/>
      <c r="E70" s="3"/>
      <c r="G70" s="3"/>
      <c r="H70" s="3"/>
      <c r="J70" s="3"/>
      <c r="K70" s="3"/>
      <c r="M70" s="3"/>
      <c r="N70" s="3"/>
      <c r="P70" s="3"/>
      <c r="Q70" s="3"/>
      <c r="S70" s="3"/>
      <c r="T70" s="3"/>
      <c r="V70" s="3"/>
      <c r="W70" s="3"/>
      <c r="Y70" s="3"/>
      <c r="Z70" s="3"/>
      <c r="AB70" s="3"/>
      <c r="AC70" s="3"/>
      <c r="AE70" s="3"/>
      <c r="AF70" s="3"/>
      <c r="AH70" s="3"/>
      <c r="AI70" s="3"/>
      <c r="AK70" s="3"/>
      <c r="AL70" s="3"/>
    </row>
    <row r="71" spans="1:38">
      <c r="A71" s="3"/>
      <c r="B71" s="3"/>
      <c r="C71" s="2"/>
      <c r="D71" s="3"/>
      <c r="E71" s="3"/>
      <c r="G71" s="3"/>
      <c r="H71" s="3"/>
      <c r="J71" s="3"/>
      <c r="K71" s="3"/>
      <c r="M71" s="3"/>
      <c r="N71" s="3"/>
      <c r="P71" s="3"/>
      <c r="Q71" s="3"/>
      <c r="S71" s="3"/>
      <c r="T71" s="3"/>
      <c r="V71" s="3"/>
      <c r="W71" s="3"/>
      <c r="Y71" s="3"/>
      <c r="Z71" s="3"/>
      <c r="AB71" s="3"/>
      <c r="AC71" s="3"/>
      <c r="AE71" s="3"/>
      <c r="AF71" s="3"/>
      <c r="AH71" s="3"/>
      <c r="AI71" s="3"/>
      <c r="AK71" s="3"/>
      <c r="AL71" s="3"/>
    </row>
    <row r="72" spans="1:38">
      <c r="A72" s="3"/>
      <c r="B72" s="3"/>
      <c r="C72" s="2"/>
      <c r="D72" s="3"/>
      <c r="E72" s="3"/>
      <c r="G72" s="3"/>
      <c r="H72" s="3"/>
      <c r="J72" s="3"/>
      <c r="K72" s="3"/>
      <c r="M72" s="3"/>
      <c r="N72" s="3"/>
      <c r="P72" s="3"/>
      <c r="Q72" s="3"/>
      <c r="S72" s="3"/>
      <c r="T72" s="3"/>
      <c r="V72" s="3"/>
      <c r="W72" s="3"/>
      <c r="Y72" s="3"/>
      <c r="Z72" s="3"/>
      <c r="AB72" s="3"/>
      <c r="AC72" s="3"/>
      <c r="AE72" s="3"/>
      <c r="AF72" s="3"/>
      <c r="AH72" s="3"/>
      <c r="AI72" s="3"/>
      <c r="AK72" s="3"/>
      <c r="AL72" s="3"/>
    </row>
    <row r="73" spans="1:38">
      <c r="A73" s="3"/>
      <c r="B73" s="3"/>
      <c r="C73" s="2"/>
      <c r="D73" s="3"/>
      <c r="E73" s="3"/>
      <c r="G73" s="3"/>
      <c r="H73" s="3"/>
      <c r="J73" s="3"/>
      <c r="K73" s="3"/>
      <c r="M73" s="3"/>
      <c r="N73" s="3"/>
      <c r="P73" s="3"/>
      <c r="Q73" s="3"/>
      <c r="S73" s="3"/>
      <c r="T73" s="3"/>
      <c r="V73" s="3"/>
      <c r="W73" s="3"/>
      <c r="Y73" s="3"/>
      <c r="Z73" s="3"/>
      <c r="AB73" s="3"/>
      <c r="AC73" s="3"/>
      <c r="AE73" s="3"/>
      <c r="AF73" s="3"/>
      <c r="AH73" s="3"/>
      <c r="AI73" s="3"/>
      <c r="AK73" s="3"/>
      <c r="AL73" s="3"/>
    </row>
    <row r="74" spans="1:38">
      <c r="A74" s="3"/>
      <c r="B74" s="3"/>
      <c r="C74" s="2"/>
      <c r="D74" s="3"/>
      <c r="E74" s="3"/>
      <c r="G74" s="3"/>
      <c r="H74" s="3"/>
      <c r="J74" s="3"/>
      <c r="K74" s="3"/>
      <c r="M74" s="3"/>
      <c r="N74" s="3"/>
      <c r="P74" s="3"/>
      <c r="Q74" s="3"/>
      <c r="S74" s="3"/>
      <c r="T74" s="3"/>
      <c r="V74" s="3"/>
      <c r="W74" s="3"/>
      <c r="Y74" s="3"/>
      <c r="Z74" s="3"/>
      <c r="AB74" s="3"/>
      <c r="AC74" s="3"/>
      <c r="AE74" s="3"/>
      <c r="AF74" s="3"/>
      <c r="AH74" s="3"/>
      <c r="AI74" s="3"/>
      <c r="AK74" s="3"/>
      <c r="AL74" s="3"/>
    </row>
    <row r="75" spans="1:38">
      <c r="A75" s="3"/>
      <c r="B75" s="3"/>
      <c r="C75" s="2"/>
      <c r="D75" s="3"/>
      <c r="E75" s="3"/>
      <c r="G75" s="3"/>
      <c r="H75" s="3"/>
      <c r="J75" s="3"/>
      <c r="K75" s="3"/>
      <c r="M75" s="3"/>
      <c r="N75" s="3"/>
      <c r="P75" s="3"/>
      <c r="Q75" s="3"/>
      <c r="S75" s="3"/>
      <c r="T75" s="3"/>
      <c r="V75" s="3"/>
      <c r="W75" s="3"/>
      <c r="Y75" s="3"/>
      <c r="Z75" s="3"/>
      <c r="AB75" s="3"/>
      <c r="AC75" s="3"/>
      <c r="AE75" s="3"/>
      <c r="AF75" s="3"/>
      <c r="AH75" s="3"/>
      <c r="AI75" s="3"/>
      <c r="AK75" s="3"/>
      <c r="AL75" s="3"/>
    </row>
    <row r="76" spans="1:38">
      <c r="A76" s="3"/>
      <c r="B76" s="3"/>
      <c r="C76" s="2"/>
      <c r="D76" s="3"/>
      <c r="E76" s="3"/>
      <c r="G76" s="3"/>
      <c r="H76" s="3"/>
      <c r="J76" s="3"/>
      <c r="K76" s="3"/>
      <c r="M76" s="3"/>
      <c r="N76" s="3"/>
      <c r="P76" s="3"/>
      <c r="Q76" s="3"/>
      <c r="S76" s="3"/>
      <c r="T76" s="3"/>
      <c r="V76" s="3"/>
      <c r="W76" s="3"/>
      <c r="Y76" s="3"/>
      <c r="Z76" s="3"/>
      <c r="AB76" s="3"/>
      <c r="AC76" s="3"/>
      <c r="AE76" s="3"/>
      <c r="AF76" s="3"/>
      <c r="AH76" s="3"/>
      <c r="AI76" s="3"/>
      <c r="AK76" s="3"/>
      <c r="AL76" s="3"/>
    </row>
    <row r="77" spans="1:38">
      <c r="A77" s="3"/>
      <c r="B77" s="3"/>
      <c r="C77" s="2"/>
      <c r="D77" s="3"/>
      <c r="E77" s="3"/>
      <c r="G77" s="3"/>
      <c r="H77" s="3"/>
      <c r="J77" s="3"/>
      <c r="K77" s="3"/>
      <c r="M77" s="3"/>
      <c r="N77" s="3"/>
      <c r="P77" s="3"/>
      <c r="Q77" s="3"/>
      <c r="S77" s="3"/>
      <c r="T77" s="3"/>
      <c r="V77" s="3"/>
      <c r="W77" s="3"/>
      <c r="Y77" s="3"/>
      <c r="Z77" s="3"/>
      <c r="AB77" s="3"/>
      <c r="AC77" s="3"/>
      <c r="AE77" s="3"/>
      <c r="AF77" s="3"/>
      <c r="AH77" s="3"/>
      <c r="AI77" s="3"/>
      <c r="AK77" s="3"/>
      <c r="AL77" s="3"/>
    </row>
    <row r="78" spans="1:38">
      <c r="A78" s="3"/>
      <c r="B78" s="3"/>
      <c r="C78" s="2"/>
      <c r="D78" s="3"/>
      <c r="E78" s="3"/>
      <c r="G78" s="3"/>
      <c r="H78" s="3"/>
      <c r="J78" s="3"/>
      <c r="K78" s="3"/>
      <c r="M78" s="3"/>
      <c r="N78" s="3"/>
      <c r="P78" s="3"/>
      <c r="Q78" s="3"/>
      <c r="S78" s="3"/>
      <c r="T78" s="3"/>
      <c r="V78" s="3"/>
      <c r="W78" s="3"/>
      <c r="Y78" s="3"/>
      <c r="Z78" s="3"/>
      <c r="AB78" s="3"/>
      <c r="AC78" s="3"/>
      <c r="AE78" s="3"/>
      <c r="AF78" s="3"/>
      <c r="AH78" s="3"/>
      <c r="AI78" s="3"/>
      <c r="AK78" s="3"/>
      <c r="AL78" s="3"/>
    </row>
    <row r="79" spans="1:38">
      <c r="A79" s="3"/>
      <c r="B79" s="3"/>
      <c r="C79" s="2"/>
      <c r="D79" s="3"/>
      <c r="E79" s="3"/>
      <c r="G79" s="3"/>
      <c r="H79" s="3"/>
      <c r="J79" s="3"/>
      <c r="K79" s="3"/>
      <c r="M79" s="3"/>
      <c r="N79" s="3"/>
      <c r="P79" s="3"/>
      <c r="Q79" s="3"/>
      <c r="S79" s="3"/>
      <c r="T79" s="3"/>
      <c r="V79" s="3"/>
      <c r="W79" s="3"/>
      <c r="Y79" s="3"/>
      <c r="Z79" s="3"/>
      <c r="AB79" s="3"/>
      <c r="AC79" s="3"/>
      <c r="AE79" s="3"/>
      <c r="AF79" s="3"/>
      <c r="AH79" s="3"/>
      <c r="AI79" s="3"/>
      <c r="AK79" s="3"/>
      <c r="AL79" s="3"/>
    </row>
    <row r="80" spans="1:38">
      <c r="A80" s="3"/>
      <c r="B80" s="3"/>
      <c r="C80" s="2"/>
      <c r="D80" s="3"/>
      <c r="E80" s="3"/>
      <c r="G80" s="3"/>
      <c r="H80" s="3"/>
      <c r="J80" s="3"/>
      <c r="K80" s="3"/>
      <c r="M80" s="3"/>
      <c r="N80" s="3"/>
      <c r="P80" s="3"/>
      <c r="Q80" s="3"/>
      <c r="S80" s="3"/>
      <c r="T80" s="3"/>
      <c r="V80" s="3"/>
      <c r="W80" s="3"/>
      <c r="Y80" s="3"/>
      <c r="Z80" s="3"/>
      <c r="AB80" s="3"/>
      <c r="AC80" s="3"/>
      <c r="AE80" s="3"/>
      <c r="AF80" s="3"/>
      <c r="AH80" s="3"/>
      <c r="AI80" s="3"/>
      <c r="AK80" s="3"/>
      <c r="AL80" s="3"/>
    </row>
  </sheetData>
  <sheetProtection sheet="1" autoFilter="0"/>
  <printOptions horizontalCentered="1">
    <extLst>
      <ext uri="smNativeData">
        <pm:pageFlags xmlns:pm="smNativeData" id="1754395328" printRowHead="0" printColHead="0" printHeadLine="1" printFootLine="1" autoHeightHeader="0" autoHeightFooter="0" fitToPageBoth="0"/>
      </ext>
    </extLst>
  </printOptions>
  <pageMargins left="0.393750" right="0.393750" top="0.787500" bottom="0.393750" header="0.393750" footer="0.000000"/>
  <pageSetup paperSize="9" scale="87" fitToWidth="0" fitToHeight="1" pageOrder="overThenDown" orientation="landscape"/>
  <headerFooter>
    <oddHeader>&amp;C&amp;20&amp;B&amp;UEinkaufsliste
&amp;R&amp;6&amp;B(&amp;BG=Gekauft   B=Benötigt)</oddHead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colBreaks count="1" manualBreakCount="1">
    <brk id="18" man="1"/>
  </colBreaks>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963634"/>
  </sheetPr>
  <dimension ref="A1:B12"/>
  <sheetViews>
    <sheetView view="normal" zoomScale="170" workbookViewId="0">
      <selection activeCell="B15" sqref="B15"/>
    </sheetView>
  </sheetViews>
  <sheetFormatPr baseColWidth="9" defaultColWidth="10.000000" defaultRowHeight="13.45"/>
  <cols>
    <col min="1" max="1" width="3.180180" customWidth="1"/>
    <col min="2" max="2" width="100.009009" customWidth="1"/>
  </cols>
  <sheetData>
    <row r="1" spans="2:2">
      <c r="B1" s="123" t="s">
        <v>428</v>
      </c>
    </row>
    <row r="2" spans="2:2">
      <c r="B2" s="1"/>
    </row>
    <row r="3" spans="2:2">
      <c r="B3" s="124" t="s">
        <v>429</v>
      </c>
    </row>
    <row r="4" spans="1:2" ht="11.60" customHeight="1">
      <c r="A4" s="1"/>
      <c r="B4" s="123"/>
    </row>
    <row r="5" spans="1:2" ht="36" customHeight="1">
      <c r="A5" s="1"/>
      <c r="B5" s="127" t="s">
        <v>430</v>
      </c>
    </row>
    <row r="6" spans="1:2" ht="34.45" customHeight="1">
      <c r="A6" s="1"/>
      <c r="B6" s="128" t="s">
        <v>431</v>
      </c>
    </row>
    <row r="7" spans="2:2" ht="79.35" customHeight="1">
      <c r="B7" s="128" t="s">
        <v>432</v>
      </c>
    </row>
    <row r="8" spans="2:2" ht="36" customHeight="1">
      <c r="B8" s="128" t="s">
        <v>433</v>
      </c>
    </row>
    <row r="9" spans="2:2" ht="21.70" customHeight="1">
      <c r="B9" s="129" t="s">
        <v>434</v>
      </c>
    </row>
    <row r="10" spans="2:2" ht="76.65" customHeight="1">
      <c r="B10" s="128" t="s">
        <v>435</v>
      </c>
    </row>
    <row r="11" spans="2:2" s="1" customFormat="1" ht="49.45" customHeight="1">
      <c r="B11" s="128" t="s">
        <v>436</v>
      </c>
    </row>
    <row r="12" spans="2:2" s="1" customFormat="1" ht="38.40" customHeight="1">
      <c r="B12" s="128" t="s">
        <v>437</v>
      </c>
    </row>
  </sheetData>
  <printOptions>
    <extLst>
      <ext uri="smNativeData">
        <pm:pageFlags xmlns:pm="smNativeData" id="1754395328"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orientation="landscape"/>
  <headerFooter>
    <extLst>
      <ext uri="smNativeData">
        <pm:header xmlns:pm="smNativeData" id="1754395328" l="56" r="56" t="56" b="56" borderId="0" fillId="0" vertical="0"/>
        <pm:footer xmlns:pm="smNativeData" id="1754395328" l="56" r="56" t="56" b="56" borderId="0" fillId="0" vertical="2"/>
        <pm:paperBin xmlns:pm="smNativeData" id="1754395328" Id="0" type="0" value="0"/>
        <pm:paperBin xmlns:pm="smNativeData" id="1754395328" Id="1" type="0" value="0"/>
      </ext>
    </extLst>
  </headerFooter>
  <extLst>
    <ext uri="smNativeData">
      <pm:sheetPrefs xmlns:pm="smNativeData" day="1754395328"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PC2_GU</cp:lastModifiedBy>
  <cp:revision>0</cp:revision>
  <dcterms:created xsi:type="dcterms:W3CDTF">2025-08-05T11:50:22Z</dcterms:created>
  <dcterms:modified xsi:type="dcterms:W3CDTF">2025-08-05T12:02:08Z</dcterms:modified>
</cp:coreProperties>
</file>