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i"/>
  <workbookPr/>
  <bookViews>
    <workbookView activeTab="0" xWindow="240" yWindow="60" windowWidth="23280" windowHeight="25238" tabRatio="500"/>
  </bookViews>
  <sheets>
    <sheet name="S21 Detail 25" sheetId="1" r:id="rId4"/>
  </sheets>
  <definedNames>
    <definedName name="_xlnm.Print_Area" localSheetId="0">'S21 Detail 25'!$A$1:$AD$207</definedName>
    <definedName name="_xlnm._FilterDatabase" localSheetId="0" hidden="1">'S21 Detail 25'!$A$5:$AE$210</definedName>
  </definedNames>
  <calcPr/>
  <extLst>
    <ext uri="smNativeData">
      <pm:revision xmlns:pm="smNativeData" day="1709030714" val="1210" rev="124" rev64="64" revOS="1" revMin="124" revMax="0"/>
      <pm:docPrefs xmlns:pm="smNativeData" id="1709030714" fixedDigits="0" showNotice="1" showFrameBounds="1" autoChart="1" recalcOnPrint="1" recalcOnCopy="1" finalRounding="1" compatTextArt="1" tab="567" useDefinedPrintRange="1" printArea="currentSheet"/>
      <pm:compatibility xmlns:pm="smNativeData" id="1709030714" overlapCells="1"/>
      <pm:defCurrency xmlns:pm="smNativeData" id="1709030714"/>
    </ext>
  </extLst>
</workbook>
</file>

<file path=xl/sharedStrings.xml><?xml version="1.0" encoding="utf-8"?>
<sst xmlns="http://schemas.openxmlformats.org/spreadsheetml/2006/main" count="551" uniqueCount="99">
  <si>
    <t>The 21 Stages</t>
  </si>
  <si>
    <t>P L A N</t>
  </si>
  <si>
    <t>Hours</t>
  </si>
  <si>
    <t>green: music from archives</t>
  </si>
  <si>
    <t>green: extracted from archives</t>
  </si>
  <si>
    <t>v0</t>
  </si>
  <si>
    <t>PT</t>
  </si>
  <si>
    <t>Hrs</t>
  </si>
  <si>
    <t>specials</t>
  </si>
  <si>
    <t>GSK</t>
  </si>
  <si>
    <t>View</t>
  </si>
  <si>
    <t>EU</t>
  </si>
  <si>
    <t>US</t>
  </si>
  <si>
    <t>net time</t>
  </si>
  <si>
    <t>Topic</t>
  </si>
  <si>
    <t>Title</t>
  </si>
  <si>
    <t>home</t>
  </si>
  <si>
    <t>med</t>
  </si>
  <si>
    <t>talk</t>
  </si>
  <si>
    <t>relax</t>
  </si>
  <si>
    <t>TOTAL</t>
  </si>
  <si>
    <t>Anfang</t>
  </si>
  <si>
    <t>Ende</t>
  </si>
  <si>
    <t>Music</t>
  </si>
  <si>
    <t>Trainer</t>
  </si>
  <si>
    <t>VIEW</t>
  </si>
  <si>
    <t>Setting</t>
  </si>
  <si>
    <t>Comment</t>
  </si>
  <si>
    <t>Modifications</t>
  </si>
  <si>
    <t>WED</t>
  </si>
  <si>
    <t>n.a.</t>
  </si>
  <si>
    <t>--</t>
  </si>
  <si>
    <t>SUMMER</t>
  </si>
  <si>
    <t>fv</t>
  </si>
  <si>
    <t>ALL</t>
  </si>
  <si>
    <t>Team</t>
  </si>
  <si>
    <t>v</t>
  </si>
  <si>
    <t>Kai</t>
  </si>
  <si>
    <t>Claudia</t>
  </si>
  <si>
    <t>Intro</t>
  </si>
  <si>
    <t>THU</t>
  </si>
  <si>
    <t>BO&gt;G</t>
  </si>
  <si>
    <t>small groups</t>
  </si>
  <si>
    <t>xx</t>
  </si>
  <si>
    <t>Jodha</t>
  </si>
  <si>
    <t>B</t>
  </si>
  <si>
    <t>yyy</t>
  </si>
  <si>
    <t>#1</t>
  </si>
  <si>
    <t>needs 15m &gt;&gt; start 9:00</t>
  </si>
  <si>
    <t>xxx</t>
  </si>
  <si>
    <t>BO.2</t>
  </si>
  <si>
    <t>X</t>
  </si>
  <si>
    <t>Day 1</t>
  </si>
  <si>
    <t>FRI</t>
  </si>
  <si>
    <t>31.4.25</t>
  </si>
  <si>
    <t>#2</t>
  </si>
  <si>
    <t>(Kai)</t>
  </si>
  <si>
    <t>Kartar</t>
  </si>
  <si>
    <t>GSK &amp; Kai</t>
  </si>
  <si>
    <t>Day 2</t>
  </si>
  <si>
    <t>Journey #1</t>
  </si>
  <si>
    <t>SAT</t>
  </si>
  <si>
    <t>#3</t>
  </si>
  <si>
    <t>#4</t>
  </si>
  <si>
    <t>BO.4</t>
  </si>
  <si>
    <t>one beams to 4; after 3m rotate</t>
  </si>
  <si>
    <t>#5</t>
  </si>
  <si>
    <t>#6</t>
  </si>
  <si>
    <t>#7</t>
  </si>
  <si>
    <t>Day 3</t>
  </si>
  <si>
    <t>SUN</t>
  </si>
  <si>
    <t>Siri Kirpal</t>
  </si>
  <si>
    <t>#8</t>
  </si>
  <si>
    <t>#9</t>
  </si>
  <si>
    <t>Day 4</t>
  </si>
  <si>
    <t>Journey #2 / Pt 1</t>
  </si>
  <si>
    <t>PART 2</t>
  </si>
  <si>
    <t>WINTER</t>
  </si>
  <si>
    <t>Kleingruppe &amp; danach Plenum</t>
  </si>
  <si>
    <t>open: relaxing music</t>
  </si>
  <si>
    <t>Journey 2 / Day 5</t>
  </si>
  <si>
    <t>Journey #2 / total</t>
  </si>
  <si>
    <t>3rd JOURNEY</t>
  </si>
  <si>
    <t>weglassen</t>
  </si>
  <si>
    <t>Day 6 (&amp; 5)</t>
  </si>
  <si>
    <t>open</t>
  </si>
  <si>
    <t>x</t>
  </si>
  <si>
    <t>Day 7</t>
  </si>
  <si>
    <t>Grand Finale</t>
  </si>
  <si>
    <t>optional</t>
  </si>
  <si>
    <t>#12</t>
  </si>
  <si>
    <t>Day 8</t>
  </si>
  <si>
    <t>Journey #3</t>
  </si>
  <si>
    <t>END</t>
  </si>
  <si>
    <t>All Journeys &amp; Intro</t>
  </si>
  <si>
    <t>Anteil % ALL</t>
  </si>
  <si>
    <t># Std Part 1</t>
  </si>
  <si>
    <t xml:space="preserve"> % xx &amp; talk</t>
  </si>
  <si>
    <t># Std Part 2</t>
  </si>
</sst>
</file>

<file path=xl/styles.xml><?xml version="1.0" encoding="utf-8"?>
<styleSheet xmlns="http://schemas.openxmlformats.org/spreadsheetml/2006/main">
  <numFmts count="17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h]:mm;@"/>
    <numFmt numFmtId="165" formatCode="0;\-0;"/>
    <numFmt numFmtId="166" formatCode="h:mm;@"/>
    <numFmt numFmtId="9" formatCode="0%"/>
    <numFmt numFmtId="3" formatCode="#,##0"/>
    <numFmt numFmtId="20" formatCode="hh:mm"/>
    <numFmt numFmtId="16" formatCode="DD. MMM"/>
    <numFmt numFmtId="14" formatCode="DD/MM/YYYY"/>
    <numFmt numFmtId="167" formatCode="DD/MM/YY;@"/>
  </numFmts>
  <fonts count="16">
    <font>
      <name val="Calibri"/>
      <family val="1"/>
      <color rgb="FF000000"/>
      <sz val="12"/>
      <extLst>
        <ext uri="smNativeData">
          <pm:charSpec xmlns:pm="smNativeData" id="1709030714" ulstyle="none" kern="1">
            <pm:latin face="Calibri" sz="240" lang="default"/>
            <pm:cs face="Basic Roman" sz="240" lang="default"/>
            <pm:ea face="Basic Roman" sz="24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09030714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1"/>
      <color rgb="FFFF0000"/>
      <sz val="12"/>
      <extLst>
        <ext uri="smNativeData">
          <pm:charSpec xmlns:pm="smNativeData" id="1709030714" fgClr="FF0000" ulstyle="none" kern="1">
            <pm:latin face="Calibri" sz="240" lang="default"/>
            <pm:cs face="Basic Roman" sz="240" lang="default"/>
            <pm:ea face="Basic Roman" sz="240" lang="default"/>
          </pm:charSpec>
        </ext>
      </extLst>
    </font>
    <font>
      <name val="Calibri"/>
      <family val="1"/>
      <b/>
      <color rgb="FF000000"/>
      <sz val="12"/>
      <extLst>
        <ext uri="smNativeData">
          <pm:charSpec xmlns:pm="smNativeData" id="1709030714" ulstyle="none" kern="1">
            <pm:latin face="Calibri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Calibri"/>
      <family val="1"/>
      <i/>
      <color rgb="FF000000"/>
      <sz val="12"/>
      <extLst>
        <ext uri="smNativeData">
          <pm:charSpec xmlns:pm="smNativeData" id="1709030714" ulstyle="none" kern="1">
            <pm:latin face="Calibri" sz="240" lang="default" i="1"/>
            <pm:cs face="Basic Roman" sz="240" lang="default" i="1"/>
            <pm:ea face="Basic Roman" sz="240" lang="default" i="1"/>
          </pm:charSpec>
        </ext>
      </extLst>
    </font>
    <font>
      <name val="Calibri"/>
      <family val="1"/>
      <color rgb="FF000000"/>
      <sz val="14"/>
      <extLst>
        <ext uri="smNativeData">
          <pm:charSpec xmlns:pm="smNativeData" id="1709030714" ulstyle="none" kern="1">
            <pm:latin face="Calibri" sz="280" lang="default"/>
            <pm:cs face="Basic Roman" sz="280" lang="default"/>
            <pm:ea face="Basic Roman" sz="280" lang="default"/>
          </pm:charSpec>
        </ext>
      </extLst>
    </font>
    <font>
      <name val="Calibri"/>
      <family val="1"/>
      <b/>
      <color rgb="FF000000"/>
      <sz val="14"/>
      <extLst>
        <ext uri="smNativeData">
          <pm:charSpec xmlns:pm="smNativeData" id="1709030714" ulstyle="none" kern="1">
            <pm:latin face="Calibri" sz="280" lang="default" weight="bold"/>
            <pm:cs face="Basic Roman" sz="280" lang="default" weight="bold"/>
            <pm:ea face="Basic Roman" sz="280" lang="default" weight="bold"/>
          </pm:charSpec>
        </ext>
      </extLst>
    </font>
    <font>
      <name val="Calibri"/>
      <family val="1"/>
      <b/>
      <color rgb="FFFF0000"/>
      <sz val="12"/>
      <extLst>
        <ext uri="smNativeData">
          <pm:charSpec xmlns:pm="smNativeData" id="1709030714" fgClr="FF0000" ulstyle="none" kern="1">
            <pm:latin face="Calibri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Calibri"/>
      <family val="1"/>
      <b/>
      <i/>
      <color rgb="FF000000"/>
      <sz val="12"/>
      <extLst>
        <ext uri="smNativeData">
          <pm:charSpec xmlns:pm="smNativeData" id="1709030714" ulstyle="none" kern="1">
            <pm:latin face="Calibri" sz="240" lang="default" weight="bold" i="1"/>
            <pm:cs face="Basic Roman" sz="240" lang="default" weight="bold" i="1"/>
            <pm:ea face="Basic Roman" sz="240" lang="default" weight="bold" i="1"/>
          </pm:charSpec>
        </ext>
      </extLst>
    </font>
    <font>
      <name val="Calibri"/>
      <family val="1"/>
      <i/>
      <color rgb="FFFF0000"/>
      <sz val="12"/>
      <extLst>
        <ext uri="smNativeData">
          <pm:charSpec xmlns:pm="smNativeData" id="1709030714" fgClr="FF0000" ulstyle="none" kern="1">
            <pm:latin face="Calibri" sz="240" lang="default" i="1"/>
            <pm:cs face="Basic Roman" sz="240" lang="default" i="1"/>
            <pm:ea face="Basic Roman" sz="240" lang="default" i="1"/>
          </pm:charSpec>
        </ext>
      </extLst>
    </font>
    <font>
      <name val="Calibri"/>
      <family val="1"/>
      <color rgb="FF00B050"/>
      <sz val="12"/>
      <extLst>
        <ext uri="smNativeData">
          <pm:charSpec xmlns:pm="smNativeData" id="1709030714" fgClr="00B050" ulstyle="none" kern="1">
            <pm:latin face="Calibri" sz="240" lang="default"/>
            <pm:cs face="Basic Roman" sz="240" lang="default"/>
            <pm:ea face="Basic Roman" sz="240" lang="default"/>
          </pm:charSpec>
        </ext>
      </extLst>
    </font>
    <font>
      <name val="Calibri"/>
      <family val="1"/>
      <i/>
      <color rgb="FF00B0F0"/>
      <sz val="12"/>
      <extLst>
        <ext uri="smNativeData">
          <pm:charSpec xmlns:pm="smNativeData" id="1709030714" fgClr="00B0F0" ulstyle="none" kern="1">
            <pm:latin face="Calibri" sz="240" lang="default" i="1"/>
            <pm:cs face="Basic Roman" sz="240" lang="default" i="1"/>
            <pm:ea face="Basic Roman" sz="240" lang="default" i="1"/>
          </pm:charSpec>
        </ext>
      </extLst>
    </font>
    <font>
      <name val="Calibri"/>
      <family val="1"/>
      <i/>
      <color rgb="FFFF0000"/>
      <sz val="14"/>
      <extLst>
        <ext uri="smNativeData">
          <pm:charSpec xmlns:pm="smNativeData" id="1709030714" fgClr="FF0000" ulstyle="none" kern="1">
            <pm:latin face="Calibri" sz="280" lang="default" i="1"/>
            <pm:cs face="Basic Roman" sz="280" lang="default" i="1"/>
            <pm:ea face="Basic Roman" sz="280" lang="default" i="1"/>
          </pm:charSpec>
        </ext>
      </extLst>
    </font>
    <font>
      <name val="Calibri"/>
      <family val="1"/>
      <i/>
      <color rgb="FF000000"/>
      <sz val="14"/>
      <extLst>
        <ext uri="smNativeData">
          <pm:charSpec xmlns:pm="smNativeData" id="1709030714" ulstyle="none" kern="1">
            <pm:latin face="Calibri" sz="280" lang="default" i="1"/>
            <pm:cs face="Basic Roman" sz="280" lang="default" i="1"/>
            <pm:ea face="Basic Roman" sz="280" lang="default" i="1"/>
          </pm:charSpec>
        </ext>
      </extLst>
    </font>
    <font>
      <name val="Calibri"/>
      <family val="1"/>
      <b/>
      <color rgb="FF000000"/>
      <sz val="16"/>
      <extLst>
        <ext uri="smNativeData">
          <pm:charSpec xmlns:pm="smNativeData" id="1709030714" ulstyle="none" kern="1">
            <pm:latin face="Calibri" sz="320" lang="default" weight="bold"/>
            <pm:cs face="Basic Roman" sz="320" lang="default" weight="bold"/>
            <pm:ea face="Basic Roman" sz="320" lang="default" weight="bold"/>
          </pm:charSpec>
        </ext>
      </extLst>
    </font>
    <font>
      <name val="Calibri"/>
      <family val="1"/>
      <b/>
      <color rgb="FFFF0000"/>
      <sz val="14"/>
      <extLst>
        <ext uri="smNativeData">
          <pm:charSpec xmlns:pm="smNativeData" id="1709030714" fgClr="FF0000" ulstyle="none" kern="1">
            <pm:latin face="Calibri" sz="280" lang="default" weight="bold"/>
            <pm:cs face="Basic Roman" sz="280" lang="default" weight="bold"/>
            <pm:ea face="Basic Roman" sz="280" lang="default" weight="bold"/>
          </pm:charSpec>
        </ext>
      </extLst>
    </font>
  </fonts>
  <fills count="28">
    <fill>
      <patternFill patternType="none"/>
    </fill>
    <fill>
      <patternFill patternType="gray125"/>
    </fill>
    <fill>
      <patternFill patternType="none"/>
    </fill>
    <fill>
      <patternFill patternType="solid">
        <fgColor rgb="FFFFFF00"/>
        <bgColor rgb="FFFFFFFF"/>
        <extLst>
          <ext uri="smNativeData">
            <pm:shade xmlns:pm="smNativeData" id="1709030714" type="1" fgLvl="100" fgClr="00FFFF00" bgLvl="0" bgClr="00000000"/>
          </ext>
        </extLst>
      </patternFill>
    </fill>
    <fill>
      <patternFill patternType="solid">
        <fgColor rgb="FFBDD7EE"/>
        <bgColor rgb="FFFFFFFF"/>
        <extLst>
          <ext uri="smNativeData">
            <pm:shade xmlns:pm="smNativeData" id="1709030714" type="1" fgLvl="100" fgClr="00BDD7EE" bgLvl="0" bgClr="00000000"/>
          </ext>
        </extLst>
      </patternFill>
    </fill>
    <fill>
      <patternFill patternType="none"/>
    </fill>
    <fill>
      <patternFill patternType="solid">
        <fgColor rgb="FFD9D9D9"/>
        <bgColor rgb="FFFFFFFF"/>
        <extLst>
          <ext uri="smNativeData">
            <pm:shade xmlns:pm="smNativeData" id="1709030714" type="1" fgLvl="100" fgClr="00D9D9D9" bgLvl="0" bgClr="00000000"/>
          </ext>
        </extLst>
      </patternFill>
    </fill>
    <fill>
      <patternFill patternType="solid">
        <fgColor rgb="FFFFF2CA"/>
        <bgColor rgb="FFFFFFFF"/>
        <extLst>
          <ext uri="smNativeData">
            <pm:shade xmlns:pm="smNativeData" id="1709030714" type="1" fgLvl="100" fgClr="00FFF2CA" bgLvl="0" bgClr="00000000"/>
          </ext>
        </extLst>
      </patternFill>
    </fill>
    <fill>
      <patternFill patternType="solid">
        <fgColor rgb="FF92D050"/>
        <bgColor rgb="FFFFFFFF"/>
        <extLst>
          <ext uri="smNativeData">
            <pm:shade xmlns:pm="smNativeData" id="1709030714" type="1" fgLvl="100" fgClr="0092D050" bgLvl="0" bgClr="00000000"/>
          </ext>
        </extLst>
      </patternFill>
    </fill>
    <fill>
      <patternFill patternType="solid">
        <fgColor rgb="FFFFC000"/>
        <bgColor rgb="FFFFFFFF"/>
        <extLst>
          <ext uri="smNativeData">
            <pm:shade xmlns:pm="smNativeData" id="1709030714" type="1" fgLvl="100" fgClr="00FFC000" bgLvl="0" bgClr="00000000"/>
          </ext>
        </extLst>
      </patternFill>
    </fill>
    <fill>
      <patternFill patternType="solid">
        <fgColor rgb="FFFFC000"/>
        <bgColor rgb="FFFFFFFF"/>
        <extLst>
          <ext uri="smNativeData">
            <pm:shade xmlns:pm="smNativeData" id="1709030714" type="1" fgLvl="100" fgClr="00FFC000" bgLvl="0" bgClr="00000000"/>
          </ext>
        </extLst>
      </patternFill>
    </fill>
    <fill>
      <patternFill patternType="solid">
        <fgColor rgb="FFFFE697"/>
        <bgColor rgb="FFFFFFFF"/>
        <extLst>
          <ext uri="smNativeData">
            <pm:shade xmlns:pm="smNativeData" id="1709030714" type="1" fgLvl="100" fgClr="00FFE697" bgLvl="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09030714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09030714" type="1" fgLvl="100" fgClr="00F2F2F2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2CA"/>
        <bgColor rgb="FFFFFFFF"/>
        <extLst>
          <ext uri="smNativeData">
            <pm:shade xmlns:pm="smNativeData" id="1709030714" type="1" fgLvl="100" fgClr="00FFF2CA" bgLvl="0" bgClr="00000000"/>
          </ext>
        </extLst>
      </patternFill>
    </fill>
    <fill>
      <patternFill patternType="solid">
        <fgColor rgb="FFE1EFD8"/>
        <bgColor rgb="FFFFFFFF"/>
        <extLst>
          <ext uri="smNativeData">
            <pm:shade xmlns:pm="smNativeData" id="1709030714" type="1" fgLvl="100" fgClr="00E1EFD8" bgLvl="0" bgClr="00000000"/>
          </ext>
        </extLst>
      </patternFill>
    </fill>
    <fill>
      <patternFill patternType="solid">
        <fgColor rgb="FFA8D08C"/>
        <bgColor rgb="FFFFFFFF"/>
        <extLst>
          <ext uri="smNativeData">
            <pm:shade xmlns:pm="smNativeData" id="1709030714" type="1" fgLvl="100" fgClr="00A8D08C" bgLvl="0" bgClr="00000000"/>
          </ext>
        </extLst>
      </patternFill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09030714" type="1" fgLvl="100" fgClr="00FFFFFF" bgLvl="100" bgClr="00000000"/>
          </ext>
        </extLst>
      </patternFill>
    </fill>
  </fills>
  <borders count="2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9030714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/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/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09030714"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9030714">
            <pm:line position="bottom" type="1" style="0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09030714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09030714">
            <pm:line position="top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09030714">
            <pm:line position="top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09030714"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09030714"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9030714">
            <pm:line position="bottom" type="1" style="0" width="20" dist="20" width2="20" rgb="000000"/>
            <pm:line position="left" type="1" style="0" width="3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/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9030714">
            <pm:line position="bottom" type="1" style="0" width="2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030714"/>
        </ext>
      </extLst>
    </border>
  </borders>
  <cellStyleXfs count="2">
    <xf numFmtId="0" fontId="0" fillId="0" borderId="0" applyNumberFormat="1" applyFont="1" applyFill="1" applyBorder="1" applyAlignment="1" applyProtection="1"/>
    <xf numFmtId="9" fontId="0" fillId="0" borderId="0" applyNumberFormat="1" applyFont="0" applyFill="0" applyBorder="0" applyAlignment="0" applyProtection="0"/>
  </cellStyleXfs>
  <cellXfs count="105">
    <xf numFmtId="0" fontId="0" fillId="0" borderId="0" xfId="0"/>
    <xf numFmtId="9" fontId="0" fillId="0" borderId="0" xfId="1"/>
    <xf numFmtId="0" fontId="0" fillId="0" borderId="0" xfId="0" applyAlignment="1">
      <alignment horizontal="center"/>
    </xf>
    <xf numFmtId="0" fontId="3" fillId="0" borderId="0" xfId="0" applyFont="1"/>
    <xf numFmtId="164" fontId="3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9" fontId="0" fillId="0" borderId="1" xfId="1" applyFill="1" applyBorder="1" applyAlignment="1">
      <alignment horizontal="center"/>
    </xf>
    <xf numFmtId="0" fontId="0" fillId="0" borderId="1" xfId="0" applyFill="1" applyBorder="1"/>
    <xf numFmtId="0" fontId="4" fillId="0" borderId="0" xfId="0" applyFont="1"/>
    <xf numFmtId="0" fontId="4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9" fontId="0" fillId="0" borderId="0" xfId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20" fontId="0" fillId="0" borderId="0" xfId="0" applyNumberFormat="1"/>
    <xf numFmtId="0" fontId="0" fillId="0" borderId="0" xfId="0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/>
    </xf>
    <xf numFmtId="20" fontId="5" fillId="0" borderId="0" xfId="0" applyNumberFormat="1" applyFont="1" applyAlignment="1">
      <alignment horizontal="center"/>
    </xf>
    <xf numFmtId="20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4" borderId="3" xfId="0" applyFont="1" applyFill="1" applyAlignment="1">
      <alignment horizontal="center"/>
    </xf>
    <xf numFmtId="0" fontId="0" fillId="4" borderId="3" xfId="0" applyFill="1" applyAlignment="1">
      <alignment horizontal="center"/>
    </xf>
    <xf numFmtId="0" fontId="0" fillId="4" borderId="3" xfId="0" applyFill="1"/>
    <xf numFmtId="0" fontId="4" fillId="4" borderId="3" xfId="0" applyFont="1" applyFill="1" applyAlignment="1">
      <alignment horizontal="center"/>
    </xf>
    <xf numFmtId="0" fontId="4" fillId="4" borderId="3" xfId="0" applyFont="1" applyFill="1"/>
    <xf numFmtId="0" fontId="3" fillId="4" borderId="3" xfId="0" applyFont="1" applyFill="1"/>
    <xf numFmtId="20" fontId="3" fillId="0" borderId="0" xfId="0" applyNumberFormat="1" applyFont="1" applyAlignment="1">
      <alignment horizontal="center"/>
    </xf>
    <xf numFmtId="0" fontId="7" fillId="3" borderId="2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4" fillId="0" borderId="4" xfId="0" applyFont="1" applyFill="1" applyBorder="1" applyAlignment="1">
      <alignment horizontal="center"/>
    </xf>
    <xf numFmtId="20" fontId="9" fillId="0" borderId="0" xfId="0" applyNumberFormat="1" applyFont="1" applyAlignment="1">
      <alignment horizontal="center"/>
    </xf>
    <xf numFmtId="20" fontId="4" fillId="0" borderId="0" xfId="0" applyNumberFormat="1" applyFont="1"/>
    <xf numFmtId="0" fontId="0" fillId="3" borderId="2" xfId="0" applyFill="1"/>
    <xf numFmtId="0" fontId="0" fillId="0" borderId="4" xfId="0" applyFill="1" applyBorder="1" applyAlignment="1">
      <alignment horizontal="center"/>
    </xf>
    <xf numFmtId="20" fontId="7" fillId="0" borderId="0" xfId="0" applyNumberFormat="1" applyFont="1" applyAlignment="1">
      <alignment horizontal="center"/>
    </xf>
    <xf numFmtId="20" fontId="7" fillId="3" borderId="2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3" fillId="6" borderId="5" xfId="0" applyFont="1" applyFill="1" applyAlignment="1">
      <alignment horizontal="center"/>
    </xf>
    <xf numFmtId="0" fontId="0" fillId="6" borderId="5" xfId="0" applyFill="1" applyAlignment="1">
      <alignment horizontal="center"/>
    </xf>
    <xf numFmtId="0" fontId="0" fillId="6" borderId="5" xfId="0" applyFill="1"/>
    <xf numFmtId="0" fontId="4" fillId="6" borderId="5" xfId="0" applyFont="1" applyFill="1" applyAlignment="1">
      <alignment horizontal="center"/>
    </xf>
    <xf numFmtId="0" fontId="4" fillId="6" borderId="5" xfId="0" applyFont="1" applyFill="1"/>
    <xf numFmtId="0" fontId="0" fillId="8" borderId="7" xfId="0" applyFill="1"/>
    <xf numFmtId="20" fontId="9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165" fontId="3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20" fontId="12" fillId="0" borderId="0" xfId="0" applyNumberFormat="1" applyFont="1" applyAlignment="1">
      <alignment horizontal="center"/>
    </xf>
    <xf numFmtId="0" fontId="2" fillId="0" borderId="0" xfId="0" applyFont="1"/>
    <xf numFmtId="0" fontId="10" fillId="0" borderId="0" xfId="0" applyFont="1" applyAlignment="1">
      <alignment horizontal="center"/>
    </xf>
    <xf numFmtId="20" fontId="4" fillId="6" borderId="5" xfId="0" applyNumberFormat="1" applyFont="1" applyFill="1" applyAlignment="1">
      <alignment horizontal="center"/>
    </xf>
    <xf numFmtId="20" fontId="4" fillId="6" borderId="5" xfId="0" applyNumberFormat="1" applyFont="1" applyFill="1"/>
    <xf numFmtId="0" fontId="8" fillId="6" borderId="5" xfId="0" applyFont="1" applyFill="1" applyAlignment="1">
      <alignment horizontal="center"/>
    </xf>
    <xf numFmtId="0" fontId="13" fillId="0" borderId="0" xfId="0" applyFont="1"/>
    <xf numFmtId="20" fontId="12" fillId="0" borderId="0" xfId="0" applyNumberFormat="1" applyFont="1" applyAlignment="1">
      <alignment horizontal="left"/>
    </xf>
    <xf numFmtId="0" fontId="9" fillId="0" borderId="0" xfId="0" applyFont="1"/>
    <xf numFmtId="166" fontId="0" fillId="0" borderId="0" xfId="0" applyNumberFormat="1"/>
    <xf numFmtId="0" fontId="9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0" fontId="7" fillId="3" borderId="2" xfId="0" applyFont="1" applyFill="1"/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left"/>
    </xf>
    <xf numFmtId="3" fontId="3" fillId="0" borderId="0" xfId="0" applyNumberFormat="1" applyFont="1"/>
    <xf numFmtId="0" fontId="8" fillId="0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/>
    <xf numFmtId="14" fontId="0" fillId="0" borderId="0" xfId="0" applyNumberFormat="1" applyAlignment="1">
      <alignment horizontal="center"/>
    </xf>
    <xf numFmtId="0" fontId="14" fillId="0" borderId="0" xfId="0" applyFont="1" applyAlignment="1">
      <alignment horizontal="center"/>
    </xf>
    <xf numFmtId="0" fontId="3" fillId="6" borderId="5" xfId="0" applyFont="1" applyFill="1"/>
    <xf numFmtId="0" fontId="3" fillId="0" borderId="0" xfId="0" applyFont="1" applyAlignment="1">
      <alignment horizontal="right"/>
    </xf>
    <xf numFmtId="0" fontId="0" fillId="3" borderId="2" xfId="0" applyFill="1" applyAlignment="1">
      <alignment horizontal="center"/>
    </xf>
    <xf numFmtId="0" fontId="5" fillId="3" borderId="2" xfId="0" applyFont="1" applyFill="1" applyAlignment="1">
      <alignment horizontal="center"/>
    </xf>
    <xf numFmtId="0" fontId="0" fillId="23" borderId="22" xfId="0" applyFill="1" applyBorder="1" applyAlignment="1">
      <alignment horizontal="center"/>
    </xf>
    <xf numFmtId="0" fontId="7" fillId="3" borderId="2" xfId="0" applyFont="1" applyFill="1" applyAlignment="1">
      <alignment horizontal="right"/>
    </xf>
    <xf numFmtId="0" fontId="0" fillId="24" borderId="23" xfId="0" applyFill="1" applyAlignment="1">
      <alignment horizontal="center"/>
    </xf>
    <xf numFmtId="164" fontId="0" fillId="24" borderId="23" xfId="0" applyNumberFormat="1" applyFill="1" applyAlignment="1">
      <alignment horizontal="center"/>
    </xf>
    <xf numFmtId="0" fontId="3" fillId="8" borderId="7" xfId="0" applyFont="1" applyFill="1" applyAlignment="1">
      <alignment horizontal="center"/>
    </xf>
    <xf numFmtId="0" fontId="15" fillId="0" borderId="0" xfId="0" applyFont="1"/>
    <xf numFmtId="20" fontId="9" fillId="8" borderId="7" xfId="0" applyNumberFormat="1" applyFont="1" applyFill="1" applyAlignment="1">
      <alignment horizontal="center"/>
    </xf>
    <xf numFmtId="0" fontId="0" fillId="8" borderId="7" xfId="0" applyFill="1" applyAlignment="1">
      <alignment horizontal="right"/>
    </xf>
    <xf numFmtId="0" fontId="3" fillId="8" borderId="7" xfId="0" applyFont="1" applyFill="1" applyAlignment="1">
      <alignment horizontal="right"/>
    </xf>
    <xf numFmtId="164" fontId="0" fillId="8" borderId="7" xfId="0" applyNumberFormat="1" applyFill="1" applyAlignment="1">
      <alignment horizontal="center"/>
    </xf>
    <xf numFmtId="164" fontId="3" fillId="8" borderId="7" xfId="0" applyNumberFormat="1" applyFont="1" applyFill="1" applyAlignment="1">
      <alignment horizontal="center"/>
    </xf>
    <xf numFmtId="0" fontId="0" fillId="25" borderId="24" xfId="0" applyFill="1"/>
    <xf numFmtId="0" fontId="2" fillId="3" borderId="2" xfId="0" applyFont="1" applyFill="1" applyAlignment="1">
      <alignment horizontal="center"/>
    </xf>
    <xf numFmtId="0" fontId="2" fillId="0" borderId="0" xfId="0" applyFont="1" applyAlignment="1">
      <alignment horizontal="right"/>
    </xf>
    <xf numFmtId="16" fontId="0" fillId="4" borderId="3" xfId="0" applyNumberFormat="1" applyFill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/>
    <xf numFmtId="0" fontId="10" fillId="0" borderId="0" xfId="0" applyFont="1"/>
    <xf numFmtId="167" fontId="0" fillId="4" borderId="3" xfId="0" applyNumberFormat="1" applyFill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0" fillId="0" borderId="0" xfId="0" applyFont="1"/>
    <xf numFmtId="0" fontId="0" fillId="0" borderId="0" xfId="0" applyAlignment="1" quotePrefix="1">
      <alignment/>
    </xf>
  </cellXfs>
  <cellStyles count="2">
    <cellStyle name="Normal" xfId="0" builtinId="0" customBuiltin="1"/>
    <cellStyle name="Percent" xfId="1" builtinId="5" customBuiltin="1"/>
  </cellStyles>
  <tableStyles count="0"/>
  <extLst>
    <ext uri="smNativeData">
      <pm:charStyles xmlns:pm="smNativeData" id="1709030714" count="1">
        <pm:charStyle name="Normal" fontId="0" Id="1"/>
      </pm:charStyles>
      <pm:colors xmlns:pm="smNativeData" id="1709030714" count="11">
        <pm:color name="Farbe 24" rgb="00B050"/>
        <pm:color name="Farbe 25" rgb="00B0F0"/>
        <pm:color name="Farbe 26" rgb="BDD7EE"/>
        <pm:color name="Farbe 27" rgb="D9D9D9"/>
        <pm:color name="Farbe 28" rgb="FFF2CA"/>
        <pm:color name="Farbe 29" rgb="92D050"/>
        <pm:color name="Farbe 30" rgb="FFC000"/>
        <pm:color name="Farbe 31" rgb="FFE697"/>
        <pm:color name="Farbe 32" rgb="F2F2F2"/>
        <pm:color name="Farbe 33" rgb="E1EFD8"/>
        <pm:color name="Farbe 34" rgb="A8D08C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>
    <outlinePr summaryRight="0" summaryBelow="0"/>
    <pageSetUpPr fitToPage="1"/>
  </sheetPr>
  <dimension ref="A1:AH227"/>
  <sheetViews>
    <sheetView tabSelected="1" view="normal" workbookViewId="0">
      <pane xSplit="4" ySplit="5" topLeftCell="V6" activePane="bottomRight" state="frozen"/>
      <selection pane="bottomRight" activeCell="AI1" sqref="AI1:AI1048576"/>
    </sheetView>
  </sheetViews>
  <sheetFormatPr baseColWidth="10" defaultColWidth="10.311475" defaultRowHeight="16.60"/>
  <cols>
    <col min="1" max="1" width="3.827869" customWidth="1"/>
    <col min="2" max="2" width="6.827869" customWidth="1"/>
    <col min="3" max="3" width="7.163934" customWidth="1" style="2" outlineLevel="1"/>
    <col min="4" max="4" width="3.827869" customWidth="1"/>
    <col min="5" max="5" width="27.163934" customWidth="1"/>
    <col min="6" max="6" width="13.663934" customWidth="1"/>
    <col min="7" max="7" width="4.500000" customWidth="1" outlineLevel="1"/>
    <col min="8" max="11" width="6.827869" customWidth="1" outlineLevel="1"/>
    <col min="12" max="12" width="6.827869" customWidth="1" style="3"/>
    <col min="13" max="13" width="2.827869" customWidth="1"/>
    <col min="14" max="14" width="5.500000" customWidth="1"/>
    <col min="15" max="15" width="7.827869" customWidth="1" outlineLevel="1"/>
    <col min="16" max="16" width="6.163934" customWidth="1"/>
    <col min="17" max="17" width="7.327869" customWidth="1" outlineLevel="1"/>
    <col min="18" max="18" width="2.827869" customWidth="1"/>
    <col min="19" max="19" width="21.827869" customWidth="1" outlineLevel="1"/>
    <col min="20" max="20" width="2.500000" customWidth="1"/>
    <col min="21" max="21" width="11.000000" customWidth="1"/>
    <col min="22" max="22" width="10.000000" customWidth="1"/>
    <col min="23" max="23" width="9.327869" customWidth="1" outlineLevel="1"/>
    <col min="24" max="24" width="6.663934" customWidth="1" style="2" outlineLevel="1"/>
    <col min="25" max="25" width="10.163934" customWidth="1" outlineLevel="1"/>
    <col min="26" max="26" width="17.327869" customWidth="1" outlineLevel="1"/>
    <col min="27" max="27" width="4.163934" customWidth="1" style="2" outlineLevel="1"/>
    <col min="28" max="28" width="17.327869" customWidth="1" style="2" outlineLevel="1"/>
    <col min="29" max="29" width="2.327869" customWidth="1" outlineLevel="1"/>
    <col min="30" max="30" width="27.163934" customWidth="1" outlineLevel="1"/>
    <col min="31" max="31" width="2.163934" customWidth="1"/>
    <col min="34" max="35" width="10.311475" outlineLevel="1"/>
  </cols>
  <sheetData>
    <row r="1" spans="1:30">
      <c r="A1" s="75" t="s">
        <v>0</v>
      </c>
      <c r="F1" s="77" t="n">
        <v>2025</v>
      </c>
      <c r="G1" s="77"/>
      <c r="P1" s="3"/>
      <c r="T1" s="80"/>
      <c r="AD1" s="3"/>
    </row>
    <row r="2" spans="5:27">
      <c r="E2" s="74" t="s">
        <v>1</v>
      </c>
      <c r="S2" s="58"/>
      <c r="T2" s="80"/>
      <c r="Z2" s="58"/>
      <c r="AA2" s="58"/>
    </row>
    <row r="3" spans="1:27">
      <c r="A3" s="76" t="n">
        <v>45349</v>
      </c>
      <c r="B3" s="76"/>
      <c r="H3" s="18" t="s">
        <v>2</v>
      </c>
      <c r="I3" s="8" t="str">
        <f>IF(MOD(I4,60)&gt;9,INT(I4/60)&amp;":"&amp;MOD(I4,60),INT(I4/60)&amp;":0"&amp;MOD(I4,60))</f>
        <v>25:12</v>
      </c>
      <c r="J3" s="8" t="str">
        <f>IF(MOD(J4,60)&gt;9,INT(J4/60)&amp;":"&amp;MOD(J4,60),INT(J4/60)&amp;":0"&amp;MOD(J4,60))</f>
        <v>18:55</v>
      </c>
      <c r="K3" s="8" t="str">
        <f>IF(MOD(K4,60)&gt;9,INT(K4/60)&amp;":"&amp;MOD(K4,60),INT(K4/60)&amp;":0"&amp;MOD(K4,60))</f>
        <v>9:08</v>
      </c>
      <c r="L3" s="73" t="str">
        <f>IF(MOD(L4,60)&gt;9,INT(L4/60)&amp;":"&amp;MOD(L4,60),INT(L4/60)&amp;":0"&amp;MOD(L4,60))</f>
        <v>53:15</v>
      </c>
      <c r="S3" s="45" t="s">
        <v>3</v>
      </c>
      <c r="T3" s="80"/>
      <c r="W3" s="2"/>
      <c r="Z3" s="45" t="s">
        <v>4</v>
      </c>
      <c r="AA3" s="45"/>
    </row>
    <row r="4" spans="2:29">
      <c r="B4" s="2" t="s">
        <v>5</v>
      </c>
      <c r="C4" s="44" t="s">
        <v>6</v>
      </c>
      <c r="H4" s="5"/>
      <c r="I4" s="5">
        <f>I14+I23+I32+I41+I55+I72+I83+I94+I102+I113+I131+I141+I155+I165+I176+I186+I196+I203</f>
        <v>1512</v>
      </c>
      <c r="J4" s="5">
        <f>J14+J23+J32+J41+J55+J72+J83+J94+J102+J113+J131+J141+J155+J165+J176+J186+J196+J203</f>
        <v>1135</v>
      </c>
      <c r="K4" s="5">
        <f>K14+K23+K32+K41+K55+K72+K83+K94+K102+K113+K131+K141+K155+K165+K176+K186+K196+K203</f>
        <v>548</v>
      </c>
      <c r="L4" s="72">
        <f>L14+L23+L32+L41+L55+L72+L83+L94+L102+L113+L131+L141+L155+L165+L176+L186+L196+L203</f>
        <v>3195</v>
      </c>
      <c r="N4" s="2"/>
      <c r="O4" s="2" t="s">
        <v>7</v>
      </c>
      <c r="S4" s="11" t="s">
        <v>8</v>
      </c>
      <c r="T4" s="80" t="s">
        <v>9</v>
      </c>
      <c r="U4" s="2" t="n">
        <v>2023</v>
      </c>
      <c r="V4" s="2" t="n">
        <v>2022</v>
      </c>
      <c r="W4" s="2" t="n">
        <v>2020</v>
      </c>
      <c r="X4" s="2" t="s">
        <v>10</v>
      </c>
      <c r="Y4" s="12"/>
      <c r="Z4" s="11" t="s">
        <v>8</v>
      </c>
      <c r="AB4" s="12"/>
      <c r="AC4" s="2"/>
    </row>
    <row r="5" spans="2:30">
      <c r="B5" s="2" t="s">
        <v>11</v>
      </c>
      <c r="C5" s="2" t="s">
        <v>12</v>
      </c>
      <c r="D5" s="2" t="s">
        <v>13</v>
      </c>
      <c r="E5" t="s">
        <v>14</v>
      </c>
      <c r="F5" t="s">
        <v>15</v>
      </c>
      <c r="H5" t="s">
        <v>16</v>
      </c>
      <c r="I5" s="54" t="s">
        <v>17</v>
      </c>
      <c r="J5" s="54" t="s">
        <v>18</v>
      </c>
      <c r="K5" s="54" t="s">
        <v>19</v>
      </c>
      <c r="L5" s="7" t="s">
        <v>20</v>
      </c>
      <c r="O5" s="71" t="str">
        <f>INT((I4+J4+K4)/60)&amp;":"&amp;ROUND(MOD((I4+J4+K4),60),0)</f>
        <v>53:15</v>
      </c>
      <c r="P5" s="7" t="s">
        <v>21</v>
      </c>
      <c r="Q5" s="7" t="s">
        <v>22</v>
      </c>
      <c r="S5" s="3" t="s">
        <v>23</v>
      </c>
      <c r="T5" s="80"/>
      <c r="U5" s="3" t="s">
        <v>24</v>
      </c>
      <c r="V5" s="3" t="s">
        <v>24</v>
      </c>
      <c r="W5" s="3" t="s">
        <v>24</v>
      </c>
      <c r="X5" s="70" t="s">
        <v>25</v>
      </c>
      <c r="Y5" s="7" t="s">
        <v>26</v>
      </c>
      <c r="Z5" s="3" t="s">
        <v>23</v>
      </c>
      <c r="AB5" s="7" t="s">
        <v>27</v>
      </c>
      <c r="AC5" s="34"/>
      <c r="AD5" s="3" t="s">
        <v>28</v>
      </c>
    </row>
    <row r="6" spans="1:30" outlineLevel="1">
      <c r="A6" s="33" t="s">
        <v>29</v>
      </c>
      <c r="B6" s="32"/>
      <c r="C6" s="100" t="n">
        <v>45776</v>
      </c>
      <c r="D6" s="100"/>
      <c r="E6" s="33"/>
      <c r="F6" s="30"/>
      <c r="G6" s="30"/>
      <c r="H6" s="30"/>
      <c r="I6" s="30"/>
      <c r="J6" s="30"/>
      <c r="K6" s="30"/>
      <c r="L6" s="33"/>
      <c r="N6" s="28">
        <f>SUM(N7:N14)</f>
        <v>90</v>
      </c>
      <c r="O6" s="13">
        <f>TIME(INT(N6/60),MOD(N6,60),0)</f>
        <v>0.0625</v>
      </c>
      <c r="T6" s="80"/>
      <c r="Y6" s="2"/>
      <c r="AC6" s="13"/>
      <c r="AD6" s="3"/>
    </row>
    <row r="7" spans="1:26" outlineLevel="2">
      <c r="A7" s="3"/>
      <c r="F7" s="44"/>
      <c r="G7" s="44"/>
      <c r="H7" s="2" t="n">
        <v>50</v>
      </c>
      <c r="I7" s="41"/>
      <c r="J7" s="2"/>
      <c r="K7" s="2"/>
      <c r="L7" s="7"/>
      <c r="N7" s="7"/>
      <c r="P7" s="2"/>
      <c r="S7" s="58"/>
      <c r="T7" s="80"/>
      <c r="U7" s="104" t="s">
        <v>30</v>
      </c>
      <c r="W7" s="104" t="s">
        <v>31</v>
      </c>
      <c r="Y7" s="2"/>
      <c r="Z7" s="58"/>
    </row>
    <row r="8" spans="1:34" outlineLevel="2">
      <c r="A8" s="3"/>
      <c r="B8" s="83" t="s">
        <v>32</v>
      </c>
      <c r="C8" t="s">
        <v>32</v>
      </c>
      <c r="F8" s="44"/>
      <c r="G8" s="44"/>
      <c r="H8" s="2"/>
      <c r="I8" s="41"/>
      <c r="J8" s="2"/>
      <c r="K8" s="2"/>
      <c r="L8" s="7"/>
      <c r="N8" s="7"/>
      <c r="P8" s="2"/>
      <c r="S8" s="58"/>
      <c r="T8" s="80"/>
      <c r="Y8" s="2"/>
      <c r="Z8" s="58"/>
      <c r="AH8" t="s">
        <v>33</v>
      </c>
    </row>
    <row r="9" spans="1:34" outlineLevel="2">
      <c r="A9" s="3"/>
      <c r="B9" s="39" t="n">
        <v>0.8125</v>
      </c>
      <c r="C9" s="38">
        <f>B9+TIME(15,0,0)</f>
        <v>1.4375</v>
      </c>
      <c r="D9" s="2">
        <f>L9</f>
        <v>15</v>
      </c>
      <c r="F9" s="44"/>
      <c r="G9" s="44"/>
      <c r="H9" s="2"/>
      <c r="I9" s="41"/>
      <c r="J9" s="2" t="n">
        <v>15</v>
      </c>
      <c r="K9" s="2"/>
      <c r="L9" s="7">
        <f>I9+J9+K9</f>
        <v>15</v>
      </c>
      <c r="N9" s="7"/>
      <c r="P9" s="13">
        <f>B9</f>
        <v>0.8125</v>
      </c>
      <c r="Q9" s="13">
        <f>P9+TIME(0,L9,0)</f>
        <v>0.822916666666666963</v>
      </c>
      <c r="S9" s="58"/>
      <c r="T9" s="80"/>
      <c r="U9" t="s">
        <v>34</v>
      </c>
      <c r="V9" t="s">
        <v>34</v>
      </c>
      <c r="W9" t="s">
        <v>35</v>
      </c>
      <c r="Y9" s="2"/>
      <c r="Z9" s="58"/>
      <c r="AC9" s="40"/>
      <c r="AH9" t="s">
        <v>36</v>
      </c>
    </row>
    <row r="10" spans="1:34" outlineLevel="2">
      <c r="A10" s="58"/>
      <c r="C10" s="13">
        <f>C9+TIME(0,L10,0)</f>
        <v>1.4409722222222201</v>
      </c>
      <c r="D10" s="2">
        <f>L10</f>
        <v>5</v>
      </c>
      <c r="H10" s="2"/>
      <c r="I10" s="41"/>
      <c r="J10" s="2" t="n">
        <v>5</v>
      </c>
      <c r="K10" s="2"/>
      <c r="L10" s="7">
        <f>I10+J10+K10</f>
        <v>5</v>
      </c>
      <c r="N10" s="7"/>
      <c r="P10" s="13">
        <f>P9+TIME(0,L9,0)</f>
        <v>0.822916666666666963</v>
      </c>
      <c r="Q10" s="13">
        <f>P10+TIME(0,L10,0)</f>
        <v>0.826388888888888928</v>
      </c>
      <c r="T10" s="80"/>
      <c r="U10" t="s">
        <v>34</v>
      </c>
      <c r="V10" t="s">
        <v>34</v>
      </c>
      <c r="W10" t="s">
        <v>35</v>
      </c>
      <c r="Y10" s="2"/>
      <c r="AC10" s="40"/>
      <c r="AH10" t="s">
        <v>36</v>
      </c>
    </row>
    <row r="11" spans="1:29" outlineLevel="2">
      <c r="A11" s="58"/>
      <c r="B11" s="11"/>
      <c r="C11" s="13">
        <f>C10+TIME(0,L11,0)</f>
        <v>1.46180555555555003</v>
      </c>
      <c r="D11" s="2">
        <f>L11</f>
        <v>30</v>
      </c>
      <c r="H11" s="2"/>
      <c r="I11" s="41"/>
      <c r="J11" s="2" t="n">
        <v>30</v>
      </c>
      <c r="K11" s="2"/>
      <c r="L11" s="7">
        <f>I11+J11+K11</f>
        <v>30</v>
      </c>
      <c r="N11" s="7"/>
      <c r="P11" s="13">
        <f>P10+TIME(0,L10,0)</f>
        <v>0.826388888888888928</v>
      </c>
      <c r="Q11" s="13">
        <f>P11+TIME(0,L11,0)</f>
        <v>0.847222222222221966</v>
      </c>
      <c r="T11" s="80"/>
      <c r="U11" t="s">
        <v>37</v>
      </c>
      <c r="V11" t="s">
        <v>9</v>
      </c>
      <c r="W11" t="s">
        <v>9</v>
      </c>
      <c r="Y11" s="2"/>
      <c r="AC11" s="40"/>
    </row>
    <row r="12" spans="1:34" outlineLevel="2">
      <c r="A12" s="3"/>
      <c r="B12" s="11"/>
      <c r="C12" s="13">
        <f>C11+TIME(0,L12,0)</f>
        <v>1.47777777777777004</v>
      </c>
      <c r="D12" s="2">
        <f>L12</f>
        <v>23</v>
      </c>
      <c r="H12" s="2"/>
      <c r="I12" s="41" t="n">
        <v>20</v>
      </c>
      <c r="J12" s="2" t="n">
        <v>3</v>
      </c>
      <c r="K12" s="2"/>
      <c r="L12" s="7">
        <f>I12+J12+K12</f>
        <v>23</v>
      </c>
      <c r="N12" s="7"/>
      <c r="P12" s="13">
        <f>P11+TIME(0,L11,0)</f>
        <v>0.847222222222221966</v>
      </c>
      <c r="Q12" s="13">
        <f>P12+TIME(0,L12,0)</f>
        <v>0.863194444444444109</v>
      </c>
      <c r="T12" s="80"/>
      <c r="U12" t="s">
        <v>38</v>
      </c>
      <c r="V12" t="s">
        <v>9</v>
      </c>
      <c r="W12" t="s">
        <v>37</v>
      </c>
      <c r="Y12" s="2"/>
      <c r="AC12" s="40"/>
      <c r="AH12" t="s">
        <v>36</v>
      </c>
    </row>
    <row r="13" spans="1:34" outlineLevel="2">
      <c r="A13" s="3"/>
      <c r="C13" s="13">
        <f>C12+TIME(0,L13,0)</f>
        <v>1.48958333333332993</v>
      </c>
      <c r="D13" s="2">
        <f>L13</f>
        <v>17</v>
      </c>
      <c r="H13" s="2"/>
      <c r="I13" s="41" t="n">
        <v>0</v>
      </c>
      <c r="J13" s="2" t="n">
        <v>17</v>
      </c>
      <c r="K13" s="2"/>
      <c r="L13" s="7">
        <f>I13+J13+K13</f>
        <v>17</v>
      </c>
      <c r="N13" s="7"/>
      <c r="P13" s="13">
        <f>P12+TIME(0,L12,0)</f>
        <v>0.863194444444444109</v>
      </c>
      <c r="Q13" s="13">
        <f>P13+TIME(0,L13,0)</f>
        <v>0.875</v>
      </c>
      <c r="T13" s="80"/>
      <c r="U13" t="s">
        <v>34</v>
      </c>
      <c r="V13" t="s">
        <v>34</v>
      </c>
      <c r="W13" t="s">
        <v>34</v>
      </c>
      <c r="Y13" s="2"/>
      <c r="AC13" s="40"/>
      <c r="AH13" t="s">
        <v>36</v>
      </c>
    </row>
    <row r="14" spans="1:34" outlineLevel="2">
      <c r="A14" s="3"/>
      <c r="B14" s="39">
        <f>B9+TIME(0,L14,0)</f>
        <v>0.875</v>
      </c>
      <c r="C14" s="38">
        <f>B14+TIME(15,0,0)</f>
        <v>1.5</v>
      </c>
      <c r="D14" s="2"/>
      <c r="H14" s="12"/>
      <c r="I14" s="37">
        <f>SUM(I7:I13)</f>
        <v>20</v>
      </c>
      <c r="J14" s="12">
        <f>SUM(J7:J13)</f>
        <v>70</v>
      </c>
      <c r="K14" s="12">
        <f>SUM(K7:K13)</f>
        <v>0</v>
      </c>
      <c r="L14" s="36">
        <f>SUM(L9:L13)</f>
        <v>90</v>
      </c>
      <c r="N14" s="7">
        <f>L14</f>
        <v>90</v>
      </c>
      <c r="P14" s="2"/>
      <c r="T14" s="80"/>
      <c r="Y14" s="68"/>
      <c r="AH14" t="s">
        <v>36</v>
      </c>
    </row>
    <row r="15" spans="1:28" s="19" customFormat="1" ht="19.10" outlineLevel="1">
      <c r="A15" s="27"/>
      <c r="C15" s="57"/>
      <c r="D15" s="20"/>
      <c r="H15" s="23" t="s">
        <v>39</v>
      </c>
      <c r="I15" s="25">
        <f>TIME(0,I14,0)</f>
        <v>0.0138888888888889994</v>
      </c>
      <c r="J15" s="25">
        <f>TIME(0,J14,0)</f>
        <v>0.0486111111111110006</v>
      </c>
      <c r="K15" s="25">
        <f>TIME(0,K14,0)</f>
        <v>0</v>
      </c>
      <c r="L15" s="24">
        <f>TIME(0,L14,0)</f>
        <v>0.0625</v>
      </c>
      <c r="N15" s="25"/>
      <c r="P15" s="20"/>
      <c r="T15" s="81"/>
      <c r="X15" s="20"/>
      <c r="Y15" s="20"/>
      <c r="AA15" s="20"/>
      <c r="AB15" s="20"/>
    </row>
    <row r="16" spans="1:34" outlineLevel="1">
      <c r="A16" s="33" t="s">
        <v>40</v>
      </c>
      <c r="B16" s="32"/>
      <c r="C16" s="100" t="n">
        <v>45777</v>
      </c>
      <c r="D16" s="100"/>
      <c r="E16" s="33"/>
      <c r="F16" s="30"/>
      <c r="G16" s="30"/>
      <c r="H16" s="30"/>
      <c r="I16" s="30"/>
      <c r="J16" s="30"/>
      <c r="K16" s="30"/>
      <c r="L16" s="33"/>
      <c r="N16" s="28">
        <f>SUM(N18:N33)</f>
        <v>420</v>
      </c>
      <c r="O16" s="13">
        <f>TIME(INT(N16/60),MOD(N16,60),0)</f>
        <v>0.291666666666666998</v>
      </c>
      <c r="T16" s="80"/>
      <c r="Y16" s="68"/>
      <c r="AC16" s="13"/>
      <c r="AD16" s="3"/>
      <c r="AH16" t="s">
        <v>36</v>
      </c>
    </row>
    <row r="17" spans="1:25" outlineLevel="2">
      <c r="A17" s="7"/>
      <c r="B17" s="39" t="n">
        <v>0.375</v>
      </c>
      <c r="C17" s="38">
        <f>B17+TIME(15,0,0)</f>
        <v>1</v>
      </c>
      <c r="D17" s="2">
        <f>L17</f>
        <v>20</v>
      </c>
      <c r="H17" s="2"/>
      <c r="I17" s="41"/>
      <c r="J17" s="2" t="n">
        <v>20</v>
      </c>
      <c r="K17" s="2"/>
      <c r="L17" s="7">
        <f>I17+J17+K17</f>
        <v>20</v>
      </c>
      <c r="N17" s="7"/>
      <c r="P17" s="13">
        <f>B17</f>
        <v>0.375</v>
      </c>
      <c r="Q17" s="13">
        <f>P17+TIME(0,L17,0)</f>
        <v>0.388888888888889017</v>
      </c>
      <c r="T17" s="80"/>
      <c r="U17" t="s">
        <v>38</v>
      </c>
      <c r="V17" t="s">
        <v>34</v>
      </c>
      <c r="W17" t="s">
        <v>37</v>
      </c>
      <c r="X17" s="2" t="s">
        <v>41</v>
      </c>
      <c r="Y17" s="2" t="s">
        <v>42</v>
      </c>
    </row>
    <row r="18" spans="1:25" outlineLevel="2">
      <c r="A18" s="12"/>
      <c r="C18" s="13">
        <f>C17+TIME(0,L17,0)</f>
        <v>1.01388888888888995</v>
      </c>
      <c r="D18" s="2">
        <f>L18</f>
        <v>53</v>
      </c>
      <c r="E18" s="3"/>
      <c r="H18" s="2"/>
      <c r="I18" s="41" t="n">
        <v>38</v>
      </c>
      <c r="J18" s="2" t="n">
        <v>15</v>
      </c>
      <c r="K18" s="2"/>
      <c r="L18" s="7">
        <f>I18+J18+K18</f>
        <v>53</v>
      </c>
      <c r="N18" s="7"/>
      <c r="P18" s="42">
        <f>P17+TIME(0,L17,0)</f>
        <v>0.388888888888889017</v>
      </c>
      <c r="Q18" s="13">
        <f>P18+TIME(0,L18,0)</f>
        <v>0.425694444444444997</v>
      </c>
      <c r="S18" t="s">
        <v>43</v>
      </c>
      <c r="T18" s="80"/>
      <c r="U18" t="s">
        <v>37</v>
      </c>
      <c r="V18" t="s">
        <v>44</v>
      </c>
      <c r="W18" t="s">
        <v>37</v>
      </c>
      <c r="Y18" s="2"/>
    </row>
    <row r="19" spans="1:26" outlineLevel="2">
      <c r="A19" s="7"/>
      <c r="B19" s="11"/>
      <c r="C19" s="13">
        <f>C18+TIME(0,L18,0)</f>
        <v>1.05069444444444993</v>
      </c>
      <c r="D19" s="2">
        <f>L19</f>
        <v>10</v>
      </c>
      <c r="E19" s="46"/>
      <c r="H19" s="2"/>
      <c r="I19" s="41"/>
      <c r="J19" s="2"/>
      <c r="K19" s="2" t="n">
        <v>10</v>
      </c>
      <c r="L19" s="7">
        <f>I19+J19+K19</f>
        <v>10</v>
      </c>
      <c r="N19" s="7"/>
      <c r="O19" s="66"/>
      <c r="P19" s="13">
        <f>P18+TIME(0,L18,0)</f>
        <v>0.425694444444444997</v>
      </c>
      <c r="Q19" s="13">
        <f>P19+TIME(0,L19,0)</f>
        <v>0.432638888888889017</v>
      </c>
      <c r="S19" s="45"/>
      <c r="T19" s="80"/>
      <c r="U19" t="s">
        <v>45</v>
      </c>
      <c r="V19" t="s">
        <v>45</v>
      </c>
      <c r="Y19" s="2"/>
      <c r="Z19" s="45"/>
    </row>
    <row r="20" spans="1:30" outlineLevel="2">
      <c r="A20" s="7" t="n">
        <v>1</v>
      </c>
      <c r="B20" s="11"/>
      <c r="C20" s="13">
        <f>C19+TIME(0,L19,0)</f>
        <v>1.05763888888888991</v>
      </c>
      <c r="D20" s="2">
        <f>L20</f>
        <v>45</v>
      </c>
      <c r="H20" s="2"/>
      <c r="I20" s="41" t="n">
        <v>31</v>
      </c>
      <c r="J20" s="2" t="n">
        <v>14</v>
      </c>
      <c r="K20" s="67"/>
      <c r="L20" s="7">
        <f>I20+J20+K20</f>
        <v>45</v>
      </c>
      <c r="N20" s="7"/>
      <c r="O20" s="66"/>
      <c r="P20" s="42">
        <f>P19+TIME(0,L19,0)</f>
        <v>0.432638888888889017</v>
      </c>
      <c r="Q20" s="13">
        <f>P20+TIME(0,L20,0)</f>
        <v>0.463888888888889017</v>
      </c>
      <c r="S20" s="45" t="s">
        <v>46</v>
      </c>
      <c r="T20" s="80"/>
      <c r="U20" t="s">
        <v>37</v>
      </c>
      <c r="V20" t="s">
        <v>44</v>
      </c>
      <c r="W20" t="s">
        <v>37</v>
      </c>
      <c r="Y20" s="2"/>
      <c r="Z20" s="45"/>
      <c r="AA20" s="2" t="s">
        <v>47</v>
      </c>
      <c r="AD20" t="s">
        <v>48</v>
      </c>
    </row>
    <row r="21" spans="1:26" outlineLevel="2">
      <c r="A21" s="7"/>
      <c r="B21" s="11"/>
      <c r="C21" s="13">
        <f>C20+TIME(0,L20,0)</f>
        <v>1.08888888888888991</v>
      </c>
      <c r="D21" s="2">
        <f>L21</f>
        <v>10</v>
      </c>
      <c r="E21" s="46"/>
      <c r="H21" s="2"/>
      <c r="I21" s="41"/>
      <c r="J21" s="2"/>
      <c r="K21" s="2" t="n">
        <v>10</v>
      </c>
      <c r="L21" s="7">
        <f>I21+J21+K21</f>
        <v>10</v>
      </c>
      <c r="N21" s="7"/>
      <c r="O21" s="66"/>
      <c r="P21" s="13">
        <f>P20+TIME(0,L20,0)</f>
        <v>0.463888888888889017</v>
      </c>
      <c r="Q21" s="13">
        <f>P21+TIME(0,L21,0)</f>
        <v>0.470833333333333037</v>
      </c>
      <c r="S21" s="45"/>
      <c r="T21" s="80"/>
      <c r="U21" t="s">
        <v>45</v>
      </c>
      <c r="V21" t="s">
        <v>45</v>
      </c>
      <c r="Y21" s="2"/>
      <c r="Z21" s="45"/>
    </row>
    <row r="22" spans="1:28" outlineLevel="2">
      <c r="A22" s="7" t="n">
        <v>2</v>
      </c>
      <c r="C22" s="13">
        <f>C21+TIME(0,L21,0)</f>
        <v>1.09583333333333011</v>
      </c>
      <c r="D22" s="2">
        <f>L22</f>
        <v>72</v>
      </c>
      <c r="H22" s="2"/>
      <c r="I22" s="41">
        <f>31+1+5+5+5+10</f>
        <v>57</v>
      </c>
      <c r="J22" s="2" t="n">
        <v>15</v>
      </c>
      <c r="K22" s="2"/>
      <c r="L22" s="7">
        <f>I22+J22+K22</f>
        <v>72</v>
      </c>
      <c r="N22" s="7"/>
      <c r="O22" s="66"/>
      <c r="P22" s="42">
        <f>P21+TIME(0,L21,0)</f>
        <v>0.470833333333333037</v>
      </c>
      <c r="Q22" s="13">
        <f>P22+TIME(0,L22,0)</f>
        <v>0.520833333333333037</v>
      </c>
      <c r="S22" s="104" t="s">
        <v>31</v>
      </c>
      <c r="T22" s="80"/>
      <c r="U22" t="s">
        <v>38</v>
      </c>
      <c r="V22" t="s">
        <v>37</v>
      </c>
      <c r="W22" t="s">
        <v>44</v>
      </c>
      <c r="Y22" s="2"/>
      <c r="Z22" s="101"/>
      <c r="AB22" s="102"/>
    </row>
    <row r="23" spans="1:30" outlineLevel="2">
      <c r="A23" s="7"/>
      <c r="B23" s="39">
        <f>B17+TIME(0,L23,0)</f>
        <v>0.520833333333333037</v>
      </c>
      <c r="C23" s="38">
        <f>B23+TIME(15,0,0)</f>
        <v>1.14583333333332993</v>
      </c>
      <c r="D23" s="12"/>
      <c r="H23" s="12"/>
      <c r="I23" s="37">
        <f>SUM(I17:I22)</f>
        <v>126</v>
      </c>
      <c r="J23" s="12">
        <f>SUM(J17:J22)</f>
        <v>64</v>
      </c>
      <c r="K23" s="12">
        <f>SUM(K17:K22)</f>
        <v>20</v>
      </c>
      <c r="L23" s="36">
        <f>SUM(L17:L22)</f>
        <v>210</v>
      </c>
      <c r="N23" s="7">
        <f>L23</f>
        <v>210</v>
      </c>
      <c r="P23" s="2"/>
      <c r="T23" s="80"/>
      <c r="Y23" s="2"/>
      <c r="AD23" s="3"/>
    </row>
    <row r="24" spans="1:25" outlineLevel="2">
      <c r="A24" s="7"/>
      <c r="B24" s="51"/>
      <c r="C24" s="50"/>
      <c r="D24" s="48" t="n">
        <v>120</v>
      </c>
      <c r="E24" s="49"/>
      <c r="F24" s="49"/>
      <c r="G24" s="49"/>
      <c r="H24" s="50"/>
      <c r="I24" s="50"/>
      <c r="J24" s="50"/>
      <c r="K24" s="50"/>
      <c r="L24" s="62"/>
      <c r="N24" s="7"/>
      <c r="P24" s="2"/>
      <c r="T24" s="80"/>
      <c r="Y24" s="2"/>
    </row>
    <row r="25" spans="1:29" outlineLevel="2">
      <c r="A25" s="7"/>
      <c r="B25" s="39">
        <f>B23+TIME(0,D24,0)</f>
        <v>0.604166666666665986</v>
      </c>
      <c r="C25" s="38">
        <f>B25+TIME(15,0,0)</f>
        <v>1.22916666666667007</v>
      </c>
      <c r="D25" s="2">
        <f>L25</f>
        <v>10</v>
      </c>
      <c r="E25" s="46"/>
      <c r="H25" s="2"/>
      <c r="I25" s="41"/>
      <c r="J25" s="2" t="n">
        <v>10</v>
      </c>
      <c r="K25" s="2"/>
      <c r="L25" s="7">
        <f>I25+J25+K25</f>
        <v>10</v>
      </c>
      <c r="N25" s="7"/>
      <c r="P25" s="42">
        <f>B25</f>
        <v>0.604166666666665986</v>
      </c>
      <c r="Q25" s="13">
        <f>P25+TIME(0,L25,0)</f>
        <v>0.611111111111110006</v>
      </c>
      <c r="T25" s="80"/>
      <c r="U25" t="s">
        <v>34</v>
      </c>
      <c r="V25" t="s">
        <v>34</v>
      </c>
      <c r="W25" t="s">
        <v>34</v>
      </c>
      <c r="Y25" s="2"/>
      <c r="AC25" s="40"/>
    </row>
    <row r="26" spans="1:29" outlineLevel="2">
      <c r="A26" s="7"/>
      <c r="C26" s="13">
        <f>C25+TIME(0,L25,0)</f>
        <v>1.23611111111111005</v>
      </c>
      <c r="D26" s="2">
        <f>L26</f>
        <v>25</v>
      </c>
      <c r="H26" s="2"/>
      <c r="I26" s="41" t="n">
        <v>15</v>
      </c>
      <c r="J26" s="2" t="n">
        <v>10</v>
      </c>
      <c r="K26" s="2"/>
      <c r="L26" s="7">
        <f>I26+J26+K26</f>
        <v>25</v>
      </c>
      <c r="N26" s="7"/>
      <c r="P26" s="13">
        <f>P25+TIME(0,L25,0)</f>
        <v>0.611111111111110006</v>
      </c>
      <c r="Q26" s="13">
        <f>P26+TIME(0,L26,0)</f>
        <v>0.628472222222220989</v>
      </c>
      <c r="S26" t="s">
        <v>49</v>
      </c>
      <c r="T26" s="80"/>
      <c r="U26" t="s">
        <v>37</v>
      </c>
      <c r="V26" t="s">
        <v>44</v>
      </c>
      <c r="W26" t="s">
        <v>9</v>
      </c>
      <c r="Y26" s="2"/>
      <c r="AC26" s="40"/>
    </row>
    <row r="27" spans="1:29" outlineLevel="2">
      <c r="A27" s="7" t="n">
        <v>3</v>
      </c>
      <c r="B27" s="11"/>
      <c r="C27" s="13">
        <f>C26+TIME(0,L26,0)</f>
        <v>1.2534722222222201</v>
      </c>
      <c r="D27" s="2">
        <f>L27</f>
        <v>46</v>
      </c>
      <c r="H27" s="2"/>
      <c r="I27" s="41" t="n">
        <v>27</v>
      </c>
      <c r="J27" s="2" t="n">
        <v>19</v>
      </c>
      <c r="K27" s="2"/>
      <c r="L27" s="7">
        <f>I27+J27+K27</f>
        <v>46</v>
      </c>
      <c r="N27" s="7"/>
      <c r="P27" s="42">
        <f>P26+TIME(0,L26,0)</f>
        <v>0.628472222222220989</v>
      </c>
      <c r="Q27" s="13">
        <f>P27+TIME(0,L27,0)</f>
        <v>0.660416666666665009</v>
      </c>
      <c r="S27" s="45" t="s">
        <v>46</v>
      </c>
      <c r="T27" s="80"/>
      <c r="U27" t="s">
        <v>37</v>
      </c>
      <c r="V27" t="s">
        <v>37</v>
      </c>
      <c r="W27" t="s">
        <v>9</v>
      </c>
      <c r="X27" s="44" t="s">
        <v>50</v>
      </c>
      <c r="Y27" s="59"/>
      <c r="Z27" s="45"/>
      <c r="AC27" s="40"/>
    </row>
    <row r="28" spans="1:29" outlineLevel="2">
      <c r="A28" s="7"/>
      <c r="B28" s="11"/>
      <c r="C28" s="13">
        <f>C27+TIME(0,L27,0)</f>
        <v>1.28541666666666</v>
      </c>
      <c r="D28" s="2">
        <f>L28</f>
        <v>9</v>
      </c>
      <c r="E28" s="46"/>
      <c r="H28" s="2"/>
      <c r="I28" s="41"/>
      <c r="J28" s="2"/>
      <c r="K28" s="2" t="n">
        <v>9</v>
      </c>
      <c r="L28" s="7">
        <f>I28+J28+K28</f>
        <v>9</v>
      </c>
      <c r="N28" s="7"/>
      <c r="P28" s="13">
        <f>P27+TIME(0,L27,0)</f>
        <v>0.660416666666665009</v>
      </c>
      <c r="Q28" s="13">
        <f>P28+TIME(0,L28,0)</f>
        <v>0.666666666666665009</v>
      </c>
      <c r="T28" s="80"/>
      <c r="U28" t="s">
        <v>45</v>
      </c>
      <c r="V28" t="s">
        <v>45</v>
      </c>
      <c r="Y28" s="2"/>
      <c r="AC28" s="40"/>
    </row>
    <row r="29" spans="1:29" outlineLevel="2">
      <c r="A29" s="7" t="n">
        <v>4</v>
      </c>
      <c r="B29" s="11"/>
      <c r="C29" s="13">
        <f>C28+TIME(0,L28,0)</f>
        <v>1.29166666666666007</v>
      </c>
      <c r="D29" s="2">
        <f>L29</f>
        <v>65</v>
      </c>
      <c r="H29" s="2"/>
      <c r="I29" s="41" t="n">
        <v>45</v>
      </c>
      <c r="J29" s="2" t="n">
        <v>20</v>
      </c>
      <c r="K29" s="2"/>
      <c r="L29" s="7">
        <f>I29+J29+K29</f>
        <v>65</v>
      </c>
      <c r="N29" s="7"/>
      <c r="P29" s="42">
        <f>P28+TIME(0,L28,0)</f>
        <v>0.666666666666665009</v>
      </c>
      <c r="Q29" s="13">
        <f>P29+TIME(0,L29,0)</f>
        <v>0.711805555555554026</v>
      </c>
      <c r="S29" s="104" t="s">
        <v>31</v>
      </c>
      <c r="T29" s="35" t="s">
        <v>51</v>
      </c>
      <c r="U29" t="s">
        <v>9</v>
      </c>
      <c r="V29" t="s">
        <v>9</v>
      </c>
      <c r="W29" t="s">
        <v>9</v>
      </c>
      <c r="Y29" s="2"/>
      <c r="Z29" s="101"/>
      <c r="AB29" s="102"/>
      <c r="AC29" s="40"/>
    </row>
    <row r="30" spans="1:30" outlineLevel="2">
      <c r="A30" s="7"/>
      <c r="B30" s="11"/>
      <c r="C30" s="13">
        <f>C29+TIME(0,L29,0)</f>
        <v>1.33680555555555003</v>
      </c>
      <c r="D30" s="2">
        <f>L30</f>
        <v>20</v>
      </c>
      <c r="H30" s="2"/>
      <c r="I30" s="41"/>
      <c r="J30" s="2"/>
      <c r="K30" s="2" t="n">
        <v>20</v>
      </c>
      <c r="L30" s="7">
        <f>I30+J30+K30</f>
        <v>20</v>
      </c>
      <c r="N30" s="7"/>
      <c r="P30" s="13">
        <f>P29+TIME(0,L29,0)</f>
        <v>0.711805555555554026</v>
      </c>
      <c r="Q30" s="13">
        <f>P30+TIME(0,L30,0)</f>
        <v>0.725694444444442954</v>
      </c>
      <c r="T30" s="35" t="s">
        <v>51</v>
      </c>
      <c r="U30" t="s">
        <v>9</v>
      </c>
      <c r="V30" t="s">
        <v>44</v>
      </c>
      <c r="W30" t="s">
        <v>9</v>
      </c>
      <c r="Y30" s="2"/>
      <c r="AC30" s="40"/>
      <c r="AD30" s="3"/>
    </row>
    <row r="31" spans="1:29" outlineLevel="2">
      <c r="A31" s="7"/>
      <c r="B31" s="39"/>
      <c r="C31" s="13">
        <f>C30+TIME(0,L30,0)</f>
        <v>1.35069444444443998</v>
      </c>
      <c r="D31" s="2">
        <f>L31</f>
        <v>35</v>
      </c>
      <c r="H31" s="2"/>
      <c r="I31" s="41"/>
      <c r="J31" s="2" t="n">
        <v>35</v>
      </c>
      <c r="K31" s="2"/>
      <c r="L31" s="7">
        <f>I31+J31+K31</f>
        <v>35</v>
      </c>
      <c r="N31" s="7"/>
      <c r="P31" s="13">
        <f>P30+TIME(0,L30,0)</f>
        <v>0.725694444444442954</v>
      </c>
      <c r="Q31" s="13">
        <f>P31+TIME(0,L31,0)</f>
        <v>0.749999999999999023</v>
      </c>
      <c r="T31" s="35" t="s">
        <v>51</v>
      </c>
      <c r="U31" t="s">
        <v>9</v>
      </c>
      <c r="V31" t="s">
        <v>34</v>
      </c>
      <c r="W31" t="s">
        <v>34</v>
      </c>
      <c r="Y31" s="2"/>
      <c r="AC31" s="40"/>
    </row>
    <row r="32" spans="1:25" outlineLevel="2">
      <c r="A32" s="7"/>
      <c r="B32" s="39">
        <f>B25+TIME(0,L32,0)</f>
        <v>0.749999999999999023</v>
      </c>
      <c r="C32" s="38">
        <f>B32+TIME(15,0,0)</f>
        <v>1.375</v>
      </c>
      <c r="D32" s="12"/>
      <c r="H32" s="12"/>
      <c r="I32" s="37">
        <f>SUM(I25:I31)</f>
        <v>87</v>
      </c>
      <c r="J32" s="12">
        <f>SUM(J25:J31)</f>
        <v>94</v>
      </c>
      <c r="K32" s="12">
        <f>SUM(K25:K31)</f>
        <v>29</v>
      </c>
      <c r="L32" s="7">
        <f>SUM(L25:L31)</f>
        <v>210</v>
      </c>
      <c r="N32" s="7">
        <f>L32</f>
        <v>210</v>
      </c>
      <c r="P32" s="2"/>
      <c r="T32" s="80"/>
      <c r="Y32" s="2"/>
    </row>
    <row r="33" spans="1:30" outlineLevel="1">
      <c r="A33" s="7"/>
      <c r="C33" s="38"/>
      <c r="D33" s="2"/>
      <c r="H33" s="7" t="s">
        <v>52</v>
      </c>
      <c r="I33" s="15">
        <f>TIME(0,I32+I23,0)</f>
        <v>0.147916666666667007</v>
      </c>
      <c r="J33" s="15">
        <f>TIME(0,J32+J23,0)</f>
        <v>0.10972222222222201</v>
      </c>
      <c r="K33" s="15">
        <f>TIME(0,K32+K23,0)</f>
        <v>0.0340277777777779944</v>
      </c>
      <c r="L33" s="4">
        <f>TIME(0,L32+L23,0)</f>
        <v>0.291666666666666998</v>
      </c>
      <c r="N33" s="7"/>
      <c r="P33" s="2"/>
      <c r="T33" s="80"/>
      <c r="Y33" s="2"/>
      <c r="AD33" s="3"/>
    </row>
    <row r="34" spans="1:29" outlineLevel="1">
      <c r="A34" s="33" t="s">
        <v>53</v>
      </c>
      <c r="B34" s="33"/>
      <c r="C34" s="100" t="s">
        <v>54</v>
      </c>
      <c r="D34" s="100"/>
      <c r="E34" s="33"/>
      <c r="F34" s="33"/>
      <c r="G34" s="33"/>
      <c r="H34" s="28"/>
      <c r="I34" s="28"/>
      <c r="J34" s="28"/>
      <c r="K34" s="28"/>
      <c r="L34" s="28"/>
      <c r="N34" s="28">
        <f>SUM(N35:N55)</f>
        <v>435</v>
      </c>
      <c r="O34" s="13">
        <f>TIME(INT(N34/60),MOD(N34,60),0)</f>
        <v>0.302083333333332993</v>
      </c>
      <c r="P34" s="2"/>
      <c r="T34" s="80"/>
      <c r="Y34" s="2"/>
      <c r="AC34" s="13"/>
    </row>
    <row r="35" spans="1:25" outlineLevel="2">
      <c r="A35" s="7"/>
      <c r="B35" s="39" t="n">
        <v>0.375</v>
      </c>
      <c r="C35" s="38">
        <f>B35+TIME(15,0,0)</f>
        <v>1</v>
      </c>
      <c r="D35" s="2">
        <f>L35</f>
        <v>20</v>
      </c>
      <c r="H35" s="2"/>
      <c r="I35" s="41"/>
      <c r="J35" s="2" t="n">
        <v>20</v>
      </c>
      <c r="K35" s="2"/>
      <c r="L35" s="7">
        <f>I35+J35+K35</f>
        <v>20</v>
      </c>
      <c r="N35" s="7"/>
      <c r="P35" s="13">
        <f>B35</f>
        <v>0.375</v>
      </c>
      <c r="Q35" s="13">
        <f>P35+TIME(0,L35,0)</f>
        <v>0.388888888888889017</v>
      </c>
      <c r="T35" s="80"/>
      <c r="U35" t="s">
        <v>37</v>
      </c>
      <c r="V35" t="s">
        <v>44</v>
      </c>
      <c r="W35" t="s">
        <v>44</v>
      </c>
      <c r="X35" s="2" t="s">
        <v>41</v>
      </c>
      <c r="Y35" s="2"/>
    </row>
    <row r="36" spans="1:26" outlineLevel="2">
      <c r="A36" s="7" t="n">
        <v>5</v>
      </c>
      <c r="C36" s="13">
        <f>C35+TIME(0,L35,0)</f>
        <v>1.01388888888888995</v>
      </c>
      <c r="D36" s="2">
        <f>L36</f>
        <v>46</v>
      </c>
      <c r="H36" s="2"/>
      <c r="I36" s="41" t="n">
        <v>31</v>
      </c>
      <c r="J36" s="2" t="n">
        <v>15</v>
      </c>
      <c r="K36" s="2"/>
      <c r="L36" s="7">
        <f>I36+J36+K36</f>
        <v>46</v>
      </c>
      <c r="N36" s="7"/>
      <c r="P36" s="42">
        <f>P35+TIME(0,L35,0)</f>
        <v>0.388888888888889017</v>
      </c>
      <c r="Q36" s="13">
        <f>P36+TIME(0,L36,0)</f>
        <v>0.420833333333333037</v>
      </c>
      <c r="S36" s="98" t="s">
        <v>49</v>
      </c>
      <c r="T36" s="80"/>
      <c r="U36" t="s">
        <v>38</v>
      </c>
      <c r="V36" t="s">
        <v>44</v>
      </c>
      <c r="W36" t="s">
        <v>44</v>
      </c>
      <c r="Y36" s="2"/>
      <c r="Z36" s="101"/>
    </row>
    <row r="37" spans="1:28" outlineLevel="2">
      <c r="A37" s="7"/>
      <c r="B37" s="2"/>
      <c r="C37" s="13">
        <f>C36+TIME(0,L36,0)</f>
        <v>1.04583333333333006</v>
      </c>
      <c r="D37" s="2">
        <f>L37</f>
        <v>10</v>
      </c>
      <c r="E37" s="46"/>
      <c r="H37" s="2"/>
      <c r="I37" s="41"/>
      <c r="J37" s="2"/>
      <c r="K37" s="2" t="n">
        <v>10</v>
      </c>
      <c r="L37" s="7">
        <f>I37+J37+K37</f>
        <v>10</v>
      </c>
      <c r="N37" s="7"/>
      <c r="P37" s="13">
        <f>P36+TIME(0,L36,0)</f>
        <v>0.420833333333333037</v>
      </c>
      <c r="Q37" s="13">
        <f>P37+TIME(0,L37,0)</f>
        <v>0.427777777777776969</v>
      </c>
      <c r="T37" s="80"/>
      <c r="U37" t="s">
        <v>45</v>
      </c>
      <c r="V37" t="s">
        <v>45</v>
      </c>
      <c r="Y37" s="2"/>
      <c r="AB37" s="54"/>
    </row>
    <row r="38" spans="1:27" outlineLevel="2">
      <c r="A38" s="7" t="n">
        <v>6</v>
      </c>
      <c r="B38" s="53"/>
      <c r="C38" s="13">
        <f>C37+TIME(0,L37,0)</f>
        <v>1.05277777777777004</v>
      </c>
      <c r="D38" s="2">
        <f>L38</f>
        <v>76</v>
      </c>
      <c r="H38" s="2"/>
      <c r="I38" s="41" t="n">
        <v>56</v>
      </c>
      <c r="J38" s="2" t="n">
        <v>20</v>
      </c>
      <c r="K38" s="2"/>
      <c r="L38" s="7">
        <f>I38+J38+K38</f>
        <v>76</v>
      </c>
      <c r="N38" s="7"/>
      <c r="P38" s="42">
        <f>P37+TIME(0,L37,0)</f>
        <v>0.427777777777776969</v>
      </c>
      <c r="Q38" s="13">
        <f>P38+TIME(0,L38,0)</f>
        <v>0.480555555555555003</v>
      </c>
      <c r="S38" s="99" t="s">
        <v>46</v>
      </c>
      <c r="T38" s="80"/>
      <c r="U38" t="s">
        <v>37</v>
      </c>
      <c r="V38" t="s">
        <v>37</v>
      </c>
      <c r="W38" t="s">
        <v>37</v>
      </c>
      <c r="Y38" s="2"/>
      <c r="Z38" s="103"/>
      <c r="AA38" s="2" t="s">
        <v>55</v>
      </c>
    </row>
    <row r="39" spans="1:28" outlineLevel="2">
      <c r="A39" s="7"/>
      <c r="B39" s="53"/>
      <c r="C39" s="13">
        <f>C38+TIME(0,L38,0)</f>
        <v>1.10555555555555007</v>
      </c>
      <c r="D39" s="2">
        <f>L39</f>
        <v>10</v>
      </c>
      <c r="E39" s="46"/>
      <c r="H39" s="2"/>
      <c r="I39" s="41"/>
      <c r="J39" s="2"/>
      <c r="K39" s="2" t="n">
        <v>10</v>
      </c>
      <c r="L39" s="7">
        <f>I39+J39+K39</f>
        <v>10</v>
      </c>
      <c r="N39" s="7"/>
      <c r="P39" s="13">
        <f>P38+TIME(0,L38,0)</f>
        <v>0.480555555555555003</v>
      </c>
      <c r="Q39" s="13">
        <f>P39+TIME(0,L39,0)</f>
        <v>0.487499999999999023</v>
      </c>
      <c r="T39" s="80"/>
      <c r="U39" t="s">
        <v>45</v>
      </c>
      <c r="V39" t="s">
        <v>45</v>
      </c>
      <c r="Y39" s="2"/>
      <c r="AB39" s="54"/>
    </row>
    <row r="40" spans="1:29" outlineLevel="2">
      <c r="A40" s="7"/>
      <c r="B40" s="39"/>
      <c r="C40" s="13">
        <f>C39+TIME(0,L39,0)</f>
        <v>1.11249999999999005</v>
      </c>
      <c r="D40" s="2">
        <f>L40</f>
        <v>18</v>
      </c>
      <c r="H40" s="2"/>
      <c r="I40" s="41" t="n">
        <v>3</v>
      </c>
      <c r="J40" s="2" t="n">
        <v>15</v>
      </c>
      <c r="K40" s="2"/>
      <c r="L40" s="7">
        <f>I40+J40+K40</f>
        <v>18</v>
      </c>
      <c r="N40" s="7"/>
      <c r="P40" s="13">
        <f>P39+TIME(0,L39,0)</f>
        <v>0.487499999999999023</v>
      </c>
      <c r="Q40" s="13">
        <f>P40+TIME(0,L40,0)</f>
        <v>0.499999999999999023</v>
      </c>
      <c r="T40" s="80"/>
      <c r="U40" t="s">
        <v>37</v>
      </c>
      <c r="V40" t="s">
        <v>34</v>
      </c>
      <c r="W40" t="s">
        <v>34</v>
      </c>
      <c r="Y40" s="2"/>
      <c r="AC40" s="40"/>
    </row>
    <row r="41" spans="1:25" outlineLevel="2">
      <c r="A41" s="7"/>
      <c r="B41" s="39">
        <f>B35+TIME(0,L41,0)</f>
        <v>0.5</v>
      </c>
      <c r="C41" s="38">
        <f>B41+TIME(15,0,0)</f>
        <v>1.125</v>
      </c>
      <c r="D41" s="12"/>
      <c r="H41" s="12"/>
      <c r="I41" s="37">
        <f>SUM(I35:I40)</f>
        <v>90</v>
      </c>
      <c r="J41" s="12">
        <f>SUM(J35:J40)</f>
        <v>70</v>
      </c>
      <c r="K41" s="12">
        <f>SUM(K35:K40)</f>
        <v>20</v>
      </c>
      <c r="L41" s="36">
        <f>SUM(L35:L40)</f>
        <v>180</v>
      </c>
      <c r="N41" s="7">
        <f>L41</f>
        <v>180</v>
      </c>
      <c r="P41" s="2"/>
      <c r="T41" s="80"/>
      <c r="Y41" s="2"/>
    </row>
    <row r="42" spans="1:25" outlineLevel="2">
      <c r="A42" s="7"/>
      <c r="B42" s="61"/>
      <c r="C42" s="60"/>
      <c r="D42" s="48" t="n">
        <v>120</v>
      </c>
      <c r="E42" s="49"/>
      <c r="F42" s="49"/>
      <c r="G42" s="49"/>
      <c r="H42" s="50"/>
      <c r="I42" s="50"/>
      <c r="J42" s="50"/>
      <c r="K42" s="50"/>
      <c r="L42" s="62"/>
      <c r="N42" s="7"/>
      <c r="P42" s="2"/>
      <c r="T42" s="80"/>
      <c r="Y42" s="2"/>
    </row>
    <row r="43" spans="1:25" outlineLevel="2">
      <c r="A43" s="7"/>
      <c r="B43" s="39">
        <f>B41+TIME(0,D42,0)</f>
        <v>0.583333333333333037</v>
      </c>
      <c r="C43" s="38">
        <f>B43+TIME(15,0,0)</f>
        <v>1.20833333333332993</v>
      </c>
      <c r="D43" s="2">
        <f>L43</f>
        <v>10</v>
      </c>
      <c r="E43" s="46"/>
      <c r="H43" s="2"/>
      <c r="I43" s="41"/>
      <c r="J43" s="2" t="n">
        <v>10</v>
      </c>
      <c r="K43" s="2"/>
      <c r="L43" s="7">
        <f>I43+J43+K43</f>
        <v>10</v>
      </c>
      <c r="N43" s="7"/>
      <c r="P43" s="42">
        <f>B43</f>
        <v>0.583333333333333037</v>
      </c>
      <c r="Q43" s="13">
        <f>P43+TIME(0,L43,0)</f>
        <v>0.590277777777776969</v>
      </c>
      <c r="T43" s="80"/>
      <c r="U43" t="s">
        <v>34</v>
      </c>
      <c r="V43" t="s">
        <v>34</v>
      </c>
      <c r="W43" t="s">
        <v>34</v>
      </c>
      <c r="Y43" s="2"/>
    </row>
    <row r="44" spans="1:25" outlineLevel="2">
      <c r="A44" s="7" t="n">
        <v>7</v>
      </c>
      <c r="C44" s="13"/>
      <c r="D44" s="2"/>
      <c r="H44" s="2"/>
      <c r="I44" s="41"/>
      <c r="J44" s="2"/>
      <c r="K44" s="2"/>
      <c r="L44" s="7"/>
      <c r="N44" s="7"/>
      <c r="P44" s="13">
        <f>P43+TIME(0,L43,0)</f>
        <v>0.590277777777776969</v>
      </c>
      <c r="Q44" s="13">
        <f>P44+TIME(0,L44,0)</f>
        <v>0.590277777777776969</v>
      </c>
      <c r="T44" s="80"/>
      <c r="Y44" s="2"/>
    </row>
    <row r="45" spans="1:29" outlineLevel="2">
      <c r="A45" s="2"/>
      <c r="B45" s="65"/>
      <c r="C45" s="13">
        <f>C43+TIME(0,L43,0)</f>
        <v>1.21527777777776991</v>
      </c>
      <c r="D45" s="2">
        <f>L45</f>
        <v>5</v>
      </c>
      <c r="H45" s="2"/>
      <c r="I45" s="41"/>
      <c r="J45" s="2" t="n">
        <v>5</v>
      </c>
      <c r="K45" s="2"/>
      <c r="L45" s="7">
        <f>I45+J45+K45</f>
        <v>5</v>
      </c>
      <c r="N45" s="7"/>
      <c r="P45" s="13">
        <f>P44+TIME(0,L44,0)</f>
        <v>0.590277777777776969</v>
      </c>
      <c r="Q45" s="13">
        <f>P45+TIME(0,L45,0)</f>
        <v>0.593749999999999023</v>
      </c>
      <c r="S45" s="58"/>
      <c r="T45" s="80"/>
      <c r="U45" s="104" t="s">
        <v>37</v>
      </c>
      <c r="V45" s="104" t="s">
        <v>56</v>
      </c>
      <c r="W45" t="s">
        <v>9</v>
      </c>
      <c r="Y45" s="2"/>
      <c r="Z45" s="58"/>
      <c r="AC45" s="40"/>
    </row>
    <row r="46" spans="1:29" outlineLevel="2">
      <c r="A46" s="7"/>
      <c r="B46" s="11"/>
      <c r="C46" s="13">
        <f>C45+TIME(0,L45,0)</f>
        <v>1.21874999999999001</v>
      </c>
      <c r="D46" s="2">
        <f>L46</f>
        <v>31</v>
      </c>
      <c r="H46" s="2"/>
      <c r="I46" s="41" t="n">
        <v>31</v>
      </c>
      <c r="J46" s="2" t="n">
        <v>0</v>
      </c>
      <c r="K46" s="2"/>
      <c r="L46" s="7">
        <f>I46+J46+K46</f>
        <v>31</v>
      </c>
      <c r="N46" s="7"/>
      <c r="P46" s="42">
        <f>P45+TIME(0,L45,0)</f>
        <v>0.593749999999999023</v>
      </c>
      <c r="Q46" s="13">
        <f>P46+TIME(0,L46,0)</f>
        <v>0.615277777777777057</v>
      </c>
      <c r="T46" s="80"/>
      <c r="U46" t="s">
        <v>38</v>
      </c>
      <c r="V46" t="s">
        <v>9</v>
      </c>
      <c r="W46" t="s">
        <v>9</v>
      </c>
      <c r="Y46" s="2"/>
      <c r="AC46" s="40"/>
    </row>
    <row r="47" spans="1:29" outlineLevel="2">
      <c r="A47" s="7"/>
      <c r="B47" s="11"/>
      <c r="C47" s="13">
        <f>C46+TIME(0,L46,0)</f>
        <v>1.24027777777777004</v>
      </c>
      <c r="D47" s="2">
        <f>L47</f>
        <v>34</v>
      </c>
      <c r="H47" s="2"/>
      <c r="I47" s="41" t="n">
        <v>31</v>
      </c>
      <c r="J47" s="2" t="n">
        <v>3</v>
      </c>
      <c r="K47" s="2"/>
      <c r="L47" s="7">
        <f>I47+J47+K47</f>
        <v>34</v>
      </c>
      <c r="N47" s="7"/>
      <c r="P47" s="13">
        <f>P46+TIME(0,L46,0)</f>
        <v>0.615277777777777057</v>
      </c>
      <c r="Q47" s="13">
        <f>P47+TIME(0,L47,0)</f>
        <v>0.638888888888887951</v>
      </c>
      <c r="T47" s="80"/>
      <c r="U47" t="s">
        <v>38</v>
      </c>
      <c r="V47" t="s">
        <v>9</v>
      </c>
      <c r="W47" t="s">
        <v>9</v>
      </c>
      <c r="Y47" s="2"/>
      <c r="AC47" s="40"/>
    </row>
    <row r="48" spans="1:29" outlineLevel="2">
      <c r="A48" s="7"/>
      <c r="B48" s="11"/>
      <c r="C48" s="13">
        <f>C47+TIME(0,L47,0)</f>
        <v>1.26388888888887996</v>
      </c>
      <c r="D48" s="2">
        <f>L48</f>
        <v>10</v>
      </c>
      <c r="E48" s="46"/>
      <c r="H48" s="2"/>
      <c r="I48" s="41"/>
      <c r="J48" s="2"/>
      <c r="K48" s="2" t="n">
        <v>10</v>
      </c>
      <c r="L48" s="7">
        <f>I48+J48+K48</f>
        <v>10</v>
      </c>
      <c r="N48" s="7"/>
      <c r="P48" s="13">
        <f>P47+TIME(0,L47,0)</f>
        <v>0.638888888888887951</v>
      </c>
      <c r="Q48" s="13">
        <f>P48+TIME(0,L48,0)</f>
        <v>0.64583333333333206</v>
      </c>
      <c r="T48" s="80"/>
      <c r="U48" t="s">
        <v>45</v>
      </c>
      <c r="V48" t="s">
        <v>45</v>
      </c>
      <c r="Y48" s="2"/>
      <c r="AC48" s="40"/>
    </row>
    <row r="49" spans="1:29" outlineLevel="2">
      <c r="A49" s="7"/>
      <c r="B49" s="11"/>
      <c r="C49" s="13">
        <f>C48+TIME(0,L48,0)</f>
        <v>1.27083333333331994</v>
      </c>
      <c r="D49" s="2">
        <f>L49</f>
        <v>46</v>
      </c>
      <c r="H49" s="2"/>
      <c r="I49" s="41" t="n">
        <v>27</v>
      </c>
      <c r="J49" s="2" t="n">
        <v>4</v>
      </c>
      <c r="K49" s="2" t="n">
        <v>15</v>
      </c>
      <c r="L49" s="7">
        <f>I49+J49+K49</f>
        <v>46</v>
      </c>
      <c r="N49" s="7"/>
      <c r="P49" s="42">
        <f>P48+TIME(0,L48,0)</f>
        <v>0.64583333333333206</v>
      </c>
      <c r="Q49" s="13">
        <f>P49+TIME(0,L49,0)</f>
        <v>0.67777777777777608</v>
      </c>
      <c r="T49" s="35" t="s">
        <v>51</v>
      </c>
      <c r="U49" t="s">
        <v>9</v>
      </c>
      <c r="V49" t="s">
        <v>37</v>
      </c>
      <c r="W49" t="s">
        <v>9</v>
      </c>
      <c r="X49" s="44" t="s">
        <v>50</v>
      </c>
      <c r="Y49" s="59"/>
      <c r="AC49" s="40"/>
    </row>
    <row r="50" spans="1:29" outlineLevel="2">
      <c r="A50" s="7"/>
      <c r="B50" s="11"/>
      <c r="C50" s="13">
        <f>C49+TIME(0,L49,0)</f>
        <v>1.30277777777776005</v>
      </c>
      <c r="D50" s="2">
        <f>L50</f>
        <v>38</v>
      </c>
      <c r="H50" s="2"/>
      <c r="I50" s="41" t="n">
        <v>27</v>
      </c>
      <c r="J50" s="2" t="n">
        <v>11</v>
      </c>
      <c r="K50" s="2"/>
      <c r="L50" s="7">
        <f>I50+J50+K50</f>
        <v>38</v>
      </c>
      <c r="N50" s="7"/>
      <c r="P50" s="13">
        <f>P49+TIME(0,L49,0)</f>
        <v>0.67777777777777608</v>
      </c>
      <c r="Q50" s="13">
        <f>P50+TIME(0,L50,0)</f>
        <v>0.704166666666665009</v>
      </c>
      <c r="T50" s="35" t="s">
        <v>51</v>
      </c>
      <c r="U50" t="s">
        <v>9</v>
      </c>
      <c r="V50" t="s">
        <v>37</v>
      </c>
      <c r="W50" t="s">
        <v>9</v>
      </c>
      <c r="X50" s="44" t="s">
        <v>50</v>
      </c>
      <c r="Y50" s="59"/>
      <c r="AC50" s="40"/>
    </row>
    <row r="51" spans="1:29" outlineLevel="2">
      <c r="A51" s="7"/>
      <c r="B51" s="11"/>
      <c r="C51" s="13">
        <f>C50+TIME(0,L50,0)</f>
        <v>1.32916666666664995</v>
      </c>
      <c r="D51" s="2">
        <f>L51</f>
        <v>6</v>
      </c>
      <c r="E51" s="46"/>
      <c r="H51" s="2"/>
      <c r="I51" s="41"/>
      <c r="J51" s="2"/>
      <c r="K51" s="2" t="n">
        <v>6</v>
      </c>
      <c r="L51" s="7">
        <f>I51+J51+K51</f>
        <v>6</v>
      </c>
      <c r="N51" s="7"/>
      <c r="P51" s="13">
        <f>P50+TIME(0,L50,0)</f>
        <v>0.704166666666665009</v>
      </c>
      <c r="Q51" s="13">
        <f>P51+TIME(0,L51,0)</f>
        <v>0.70833333333333206</v>
      </c>
      <c r="T51" s="80"/>
      <c r="U51" t="s">
        <v>45</v>
      </c>
      <c r="V51" t="s">
        <v>45</v>
      </c>
      <c r="Y51" s="44"/>
      <c r="AC51" s="40"/>
    </row>
    <row r="52" spans="1:29" outlineLevel="2">
      <c r="A52" s="7"/>
      <c r="B52" s="11"/>
      <c r="C52" s="13">
        <f>C51+TIME(0,L51,0)</f>
        <v>1.33333333333331994</v>
      </c>
      <c r="D52" s="2">
        <f>L52</f>
        <v>30</v>
      </c>
      <c r="H52" s="2"/>
      <c r="I52" s="41" t="n">
        <v>27</v>
      </c>
      <c r="J52" s="2" t="n">
        <v>3</v>
      </c>
      <c r="K52" s="2"/>
      <c r="L52" s="7">
        <f>I52+J52+K52</f>
        <v>30</v>
      </c>
      <c r="N52" s="7"/>
      <c r="P52" s="42">
        <f>P51+TIME(0,L51,0)</f>
        <v>0.70833333333333206</v>
      </c>
      <c r="Q52" s="13">
        <f>P52+TIME(0,L52,0)</f>
        <v>0.729166666666665009</v>
      </c>
      <c r="T52" s="80"/>
      <c r="U52" t="s">
        <v>57</v>
      </c>
      <c r="V52" t="s">
        <v>44</v>
      </c>
      <c r="W52" t="s">
        <v>9</v>
      </c>
      <c r="Y52" s="2"/>
      <c r="AC52" s="40"/>
    </row>
    <row r="53" spans="1:29" outlineLevel="2">
      <c r="A53" s="7"/>
      <c r="B53" s="11"/>
      <c r="C53" s="13">
        <f>C52+TIME(0,L52,0)</f>
        <v>1.35416666666665009</v>
      </c>
      <c r="D53" s="2">
        <f>L53</f>
        <v>30</v>
      </c>
      <c r="E53" s="45"/>
      <c r="H53" s="2"/>
      <c r="I53" s="41"/>
      <c r="J53" s="2" t="n">
        <v>0</v>
      </c>
      <c r="K53" s="2" t="n">
        <v>30</v>
      </c>
      <c r="L53" s="7">
        <f>I53+J53+K53</f>
        <v>30</v>
      </c>
      <c r="N53" s="7"/>
      <c r="P53" s="13">
        <f>P52+TIME(0,L52,0)</f>
        <v>0.729166666666665009</v>
      </c>
      <c r="Q53" s="13">
        <f>P53+TIME(0,L53,0)</f>
        <v>0.749999999999998046</v>
      </c>
      <c r="T53" s="80"/>
      <c r="U53" t="s">
        <v>57</v>
      </c>
      <c r="V53" t="s">
        <v>44</v>
      </c>
      <c r="W53" t="s">
        <v>44</v>
      </c>
      <c r="Y53" s="2"/>
      <c r="AC53" s="40"/>
    </row>
    <row r="54" spans="1:29" outlineLevel="2">
      <c r="A54" s="7"/>
      <c r="C54" s="13">
        <f>C53+TIME(0,L53,0)</f>
        <v>1.37499999999998002</v>
      </c>
      <c r="D54" s="2">
        <f>L54</f>
        <v>15</v>
      </c>
      <c r="E54" s="58"/>
      <c r="H54" s="2"/>
      <c r="I54" s="41" t="n">
        <v>0</v>
      </c>
      <c r="J54" s="2" t="n">
        <v>15</v>
      </c>
      <c r="K54" s="2"/>
      <c r="L54" s="7">
        <f>I54+J54+K54</f>
        <v>15</v>
      </c>
      <c r="N54" s="7"/>
      <c r="P54" s="13">
        <f>P53+TIME(0,L53,0)</f>
        <v>0.749999999999998046</v>
      </c>
      <c r="Q54" s="13">
        <f>P54+TIME(0,L54,0)</f>
        <v>0.760416666666665009</v>
      </c>
      <c r="T54" s="80"/>
      <c r="U54" t="s">
        <v>34</v>
      </c>
      <c r="V54" t="s">
        <v>34</v>
      </c>
      <c r="W54" t="s">
        <v>58</v>
      </c>
      <c r="Y54" s="2"/>
      <c r="AC54" s="40"/>
    </row>
    <row r="55" spans="1:25" outlineLevel="2">
      <c r="A55" s="7"/>
      <c r="B55" s="39">
        <f>B43+TIME(0,L55,0)</f>
        <v>0.760416666666665986</v>
      </c>
      <c r="C55" s="38">
        <f>B55+TIME(15,0,0)</f>
        <v>1.38541666666667007</v>
      </c>
      <c r="D55" s="12"/>
      <c r="H55" s="12"/>
      <c r="I55" s="37">
        <f>SUM(I43:I54)</f>
        <v>143</v>
      </c>
      <c r="J55" s="12">
        <f>SUM(J43:J54)</f>
        <v>51</v>
      </c>
      <c r="K55" s="12">
        <f>SUM(K43:K54)</f>
        <v>61</v>
      </c>
      <c r="L55" s="36">
        <f>I55+J55+K55</f>
        <v>255</v>
      </c>
      <c r="N55" s="7">
        <f>L55</f>
        <v>255</v>
      </c>
      <c r="T55" s="80"/>
      <c r="Y55" s="2"/>
    </row>
    <row r="56" spans="1:25" outlineLevel="1">
      <c r="A56" s="7"/>
      <c r="B56" s="39"/>
      <c r="C56" s="38"/>
      <c r="D56" s="11"/>
      <c r="H56" s="2" t="s">
        <v>59</v>
      </c>
      <c r="I56" s="15">
        <f>TIME(0,I55+I41,0)</f>
        <v>0.161805555555555998</v>
      </c>
      <c r="J56" s="15">
        <f>TIME(0,J55+J41,0)</f>
        <v>0.0840277777777780166</v>
      </c>
      <c r="K56" s="15">
        <f>TIME(0,K55+K41,0)</f>
        <v>0.05625</v>
      </c>
      <c r="L56" s="4">
        <f>TIME(0,L55+L41,0)</f>
        <v>0.302083333333332993</v>
      </c>
      <c r="N56" s="7"/>
      <c r="T56" s="80"/>
      <c r="Y56" s="2"/>
    </row>
    <row r="57" spans="1:28" s="19" customFormat="1" ht="19.10" outlineLevel="1">
      <c r="A57" s="23"/>
      <c r="B57" s="64"/>
      <c r="C57" s="57"/>
      <c r="D57" s="63"/>
      <c r="H57" s="26" t="s">
        <v>60</v>
      </c>
      <c r="I57" s="25">
        <f>I56+I33+I15</f>
        <v>0.323611111111112004</v>
      </c>
      <c r="J57" s="25">
        <f>J56+J33+J15</f>
        <v>0.242361111111110983</v>
      </c>
      <c r="K57" s="25">
        <f>K56+K33+K15</f>
        <v>0.0902777777777779988</v>
      </c>
      <c r="L57" s="24">
        <f>L56+L33+L15</f>
        <v>0.65625</v>
      </c>
      <c r="N57" s="23"/>
      <c r="T57" s="81"/>
      <c r="X57" s="20"/>
      <c r="Y57" s="20"/>
      <c r="AA57" s="20"/>
      <c r="AB57" s="20"/>
    </row>
    <row r="58" spans="1:29" outlineLevel="1">
      <c r="A58" s="33" t="s">
        <v>61</v>
      </c>
      <c r="B58" s="32"/>
      <c r="C58" s="100" t="n">
        <v>45778</v>
      </c>
      <c r="D58" s="100"/>
      <c r="E58" s="33"/>
      <c r="F58" s="30"/>
      <c r="G58" s="30"/>
      <c r="H58" s="29"/>
      <c r="I58" s="29"/>
      <c r="J58" s="29"/>
      <c r="K58" s="29"/>
      <c r="L58" s="28"/>
      <c r="N58" s="28">
        <f>SUM(N59:N83)</f>
        <v>450</v>
      </c>
      <c r="O58" s="13">
        <f>TIME(INT(N58/60),MOD(N58,60),0)</f>
        <v>0.3125</v>
      </c>
      <c r="T58" s="80"/>
      <c r="Y58" s="2"/>
      <c r="AC58" s="17"/>
    </row>
    <row r="59" spans="1:25" outlineLevel="2">
      <c r="A59" s="7"/>
      <c r="B59" s="39" t="n">
        <v>0.375</v>
      </c>
      <c r="C59" s="38">
        <f>B59+TIME(15,0,0)</f>
        <v>1</v>
      </c>
      <c r="D59" s="2">
        <f>L59</f>
        <v>20</v>
      </c>
      <c r="H59" s="2"/>
      <c r="I59" s="41"/>
      <c r="J59" s="2" t="n">
        <v>20</v>
      </c>
      <c r="K59" s="2"/>
      <c r="L59" s="7">
        <f>I59+J59+K59</f>
        <v>20</v>
      </c>
      <c r="N59" s="7"/>
      <c r="P59" s="13">
        <f>B59</f>
        <v>0.375</v>
      </c>
      <c r="Q59" s="13">
        <f>P59+TIME(0,L59,0)</f>
        <v>0.388888888888889017</v>
      </c>
      <c r="T59" s="80"/>
      <c r="U59" t="s">
        <v>38</v>
      </c>
      <c r="V59" t="s">
        <v>37</v>
      </c>
      <c r="W59" t="s">
        <v>37</v>
      </c>
      <c r="X59" s="2" t="s">
        <v>41</v>
      </c>
      <c r="Y59" s="2"/>
    </row>
    <row r="60" spans="1:25" outlineLevel="2">
      <c r="A60" s="7"/>
      <c r="C60" s="13">
        <f>C59+TIME(0,L59,0)</f>
        <v>1.01388888888888995</v>
      </c>
      <c r="D60" s="2">
        <f>L60</f>
        <v>25</v>
      </c>
      <c r="H60" s="2"/>
      <c r="I60" s="41" t="n">
        <v>22</v>
      </c>
      <c r="J60" s="2" t="n">
        <v>3</v>
      </c>
      <c r="K60" s="2"/>
      <c r="L60" s="7">
        <f>I60+J60+K60</f>
        <v>25</v>
      </c>
      <c r="N60" s="7"/>
      <c r="P60" s="42">
        <f>P59+TIME(0,L59,0)</f>
        <v>0.388888888888889017</v>
      </c>
      <c r="Q60" s="13">
        <f>P60+TIME(0,L60,0)</f>
        <v>0.40625</v>
      </c>
      <c r="S60" t="s">
        <v>49</v>
      </c>
      <c r="T60" s="80"/>
      <c r="U60" t="s">
        <v>38</v>
      </c>
      <c r="V60" t="s">
        <v>37</v>
      </c>
      <c r="Y60" s="2"/>
    </row>
    <row r="61" spans="1:26" outlineLevel="2">
      <c r="A61" s="7"/>
      <c r="B61" s="11"/>
      <c r="C61" s="13">
        <f>C60+TIME(0,L60,0)</f>
        <v>1.03125</v>
      </c>
      <c r="D61" s="2">
        <f>L61</f>
        <v>10</v>
      </c>
      <c r="E61" s="46"/>
      <c r="H61" s="2"/>
      <c r="I61" s="41"/>
      <c r="J61" s="2"/>
      <c r="K61" s="2" t="n">
        <v>10</v>
      </c>
      <c r="L61" s="7">
        <f>I61+J61+K61</f>
        <v>10</v>
      </c>
      <c r="N61" s="7"/>
      <c r="P61" s="13">
        <f>P60+TIME(0,L60,0)</f>
        <v>0.40625</v>
      </c>
      <c r="Q61" s="13">
        <f>P61+TIME(0,L61,0)</f>
        <v>0.413194444444443931</v>
      </c>
      <c r="S61" s="104" t="s">
        <v>31</v>
      </c>
      <c r="T61" s="80"/>
      <c r="U61" t="s">
        <v>45</v>
      </c>
      <c r="V61" t="s">
        <v>45</v>
      </c>
      <c r="Y61" s="2"/>
      <c r="Z61" s="101"/>
    </row>
    <row r="62" spans="1:26" outlineLevel="2">
      <c r="A62" s="7"/>
      <c r="B62" s="11"/>
      <c r="C62" s="13">
        <f>C61+TIME(0,L61,0)</f>
        <v>1.03819444444443998</v>
      </c>
      <c r="D62" s="2">
        <f>L62</f>
        <v>7</v>
      </c>
      <c r="H62" s="2"/>
      <c r="I62" s="41"/>
      <c r="J62" s="2" t="n">
        <v>7</v>
      </c>
      <c r="K62" s="2"/>
      <c r="L62" s="7">
        <f>I62+J62+K62</f>
        <v>7</v>
      </c>
      <c r="N62" s="7"/>
      <c r="P62" s="13">
        <f>P61+TIME(0,L61,0)</f>
        <v>0.413194444444443931</v>
      </c>
      <c r="Q62" s="13">
        <f>P62+TIME(0,L62,0)</f>
        <v>0.418055555555555003</v>
      </c>
      <c r="S62" s="104" t="s">
        <v>31</v>
      </c>
      <c r="T62" s="80"/>
      <c r="U62" t="s">
        <v>37</v>
      </c>
      <c r="V62" t="s">
        <v>37</v>
      </c>
      <c r="W62" t="s">
        <v>9</v>
      </c>
      <c r="Y62" s="2"/>
      <c r="Z62" s="101"/>
    </row>
    <row r="63" spans="1:26" outlineLevel="2">
      <c r="A63" s="7" t="n">
        <v>8</v>
      </c>
      <c r="B63" s="11"/>
      <c r="C63" s="13">
        <f>C62+TIME(0,L62,0)</f>
        <v>1.04305555555555007</v>
      </c>
      <c r="D63" s="2">
        <f>L63</f>
        <v>27</v>
      </c>
      <c r="H63" s="2"/>
      <c r="I63" s="41" t="n">
        <v>11</v>
      </c>
      <c r="J63" s="2" t="n">
        <v>13</v>
      </c>
      <c r="K63" s="2" t="n">
        <v>3</v>
      </c>
      <c r="L63" s="7">
        <f>I63+J63+K63</f>
        <v>27</v>
      </c>
      <c r="N63" s="7"/>
      <c r="P63" s="42">
        <f>P62+TIME(0,L62,0)</f>
        <v>0.418055555555555003</v>
      </c>
      <c r="Q63" s="13">
        <f>P63+TIME(0,L63,0)</f>
        <v>0.436805555555555003</v>
      </c>
      <c r="S63" s="104" t="s">
        <v>31</v>
      </c>
      <c r="T63" s="80"/>
      <c r="U63" t="s">
        <v>57</v>
      </c>
      <c r="V63" t="s">
        <v>44</v>
      </c>
      <c r="W63" t="s">
        <v>44</v>
      </c>
      <c r="Y63" s="2"/>
      <c r="Z63" s="101"/>
    </row>
    <row r="64" spans="1:26" outlineLevel="2">
      <c r="A64" s="7"/>
      <c r="B64" s="11"/>
      <c r="C64" s="13">
        <f>C63+TIME(0,L63,0)</f>
        <v>1.0618055555555499</v>
      </c>
      <c r="D64" s="2">
        <f>L64</f>
        <v>18</v>
      </c>
      <c r="H64" s="2"/>
      <c r="I64" s="41" t="n">
        <v>11</v>
      </c>
      <c r="J64" s="2" t="n">
        <v>4</v>
      </c>
      <c r="K64" s="2" t="n">
        <v>3</v>
      </c>
      <c r="L64" s="7">
        <f>I64+J64+K64</f>
        <v>18</v>
      </c>
      <c r="N64" s="7"/>
      <c r="P64" s="13">
        <f>P63+TIME(0,L63,0)</f>
        <v>0.436805555555555003</v>
      </c>
      <c r="Q64" s="13">
        <f>P64+TIME(0,L64,0)</f>
        <v>0.449305555555555003</v>
      </c>
      <c r="S64" s="104" t="s">
        <v>31</v>
      </c>
      <c r="T64" s="80"/>
      <c r="U64" t="s">
        <v>57</v>
      </c>
      <c r="V64" t="s">
        <v>44</v>
      </c>
      <c r="W64" t="s">
        <v>44</v>
      </c>
      <c r="Y64" s="2"/>
      <c r="Z64" s="101"/>
    </row>
    <row r="65" spans="1:27" outlineLevel="2">
      <c r="A65" s="7"/>
      <c r="B65" s="11"/>
      <c r="C65" s="13">
        <f>C64+TIME(0,L64,0)</f>
        <v>1.07430555555555007</v>
      </c>
      <c r="D65" s="2">
        <f>L65</f>
        <v>27</v>
      </c>
      <c r="H65" s="2"/>
      <c r="I65" s="41" t="n">
        <v>22</v>
      </c>
      <c r="J65" s="2" t="n">
        <v>5</v>
      </c>
      <c r="K65" s="2"/>
      <c r="L65" s="7">
        <f>I65+J65+K65</f>
        <v>27</v>
      </c>
      <c r="N65" s="7"/>
      <c r="P65" s="13">
        <f>P64+TIME(0,L64,0)</f>
        <v>0.449305555555555003</v>
      </c>
      <c r="Q65" s="13">
        <f>P65+TIME(0,L65,0)</f>
        <v>0.468055555555555003</v>
      </c>
      <c r="S65" s="45" t="s">
        <v>46</v>
      </c>
      <c r="T65" s="80"/>
      <c r="U65" t="s">
        <v>57</v>
      </c>
      <c r="V65" t="s">
        <v>44</v>
      </c>
      <c r="W65" t="s">
        <v>44</v>
      </c>
      <c r="Y65" s="2"/>
      <c r="Z65" s="45"/>
      <c r="AA65" s="2" t="s">
        <v>62</v>
      </c>
    </row>
    <row r="66" spans="1:25" outlineLevel="2">
      <c r="A66" s="7"/>
      <c r="B66" s="11"/>
      <c r="C66" s="13">
        <f>C65+TIME(0,L65,0)</f>
        <v>1.09305555555554989</v>
      </c>
      <c r="D66" s="2">
        <f>L66</f>
        <v>14</v>
      </c>
      <c r="E66" s="46"/>
      <c r="H66" s="2"/>
      <c r="I66" s="41"/>
      <c r="J66" s="2"/>
      <c r="K66" s="2" t="n">
        <v>14</v>
      </c>
      <c r="L66" s="7">
        <f>I66+J66+K66</f>
        <v>14</v>
      </c>
      <c r="N66" s="7"/>
      <c r="P66" s="13">
        <f>P65+TIME(0,L65,0)</f>
        <v>0.468055555555555003</v>
      </c>
      <c r="Q66" s="13">
        <f>P66+TIME(0,L66,0)</f>
        <v>0.477777777777777057</v>
      </c>
      <c r="T66" s="80"/>
      <c r="U66" t="s">
        <v>45</v>
      </c>
      <c r="V66" t="s">
        <v>45</v>
      </c>
      <c r="Y66" s="44"/>
    </row>
    <row r="67" spans="1:25" outlineLevel="2">
      <c r="A67" s="7"/>
      <c r="B67" s="11"/>
      <c r="C67" s="13">
        <f>C66+TIME(0,L66,0)</f>
        <v>1.10277777777777009</v>
      </c>
      <c r="D67" s="2">
        <f>L67</f>
        <v>17</v>
      </c>
      <c r="H67" s="2"/>
      <c r="I67" s="41" t="n">
        <v>12</v>
      </c>
      <c r="J67" s="2" t="n">
        <v>5</v>
      </c>
      <c r="K67" s="2"/>
      <c r="L67" s="7">
        <f>I67+J67+K67</f>
        <v>17</v>
      </c>
      <c r="N67" s="7"/>
      <c r="P67" s="42">
        <f>P66+TIME(0,L66,0)</f>
        <v>0.477777777777777057</v>
      </c>
      <c r="Q67" s="13">
        <f>P67+TIME(0,L67,0)</f>
        <v>0.489583333333332948</v>
      </c>
      <c r="S67" t="s">
        <v>31</v>
      </c>
      <c r="T67" s="80"/>
      <c r="U67" t="s">
        <v>37</v>
      </c>
      <c r="V67" t="s">
        <v>37</v>
      </c>
      <c r="W67" t="s">
        <v>37</v>
      </c>
      <c r="Y67" s="2"/>
    </row>
    <row r="68" spans="1:26" outlineLevel="2">
      <c r="A68" s="7"/>
      <c r="B68" s="11"/>
      <c r="C68" s="13">
        <f>C67+TIME(0,L67,0)</f>
        <v>1.11458333333332993</v>
      </c>
      <c r="D68" s="2">
        <f>L68</f>
        <v>5</v>
      </c>
      <c r="E68" s="46"/>
      <c r="H68" s="2"/>
      <c r="I68" s="41"/>
      <c r="J68" s="2"/>
      <c r="K68" s="2" t="n">
        <v>5</v>
      </c>
      <c r="L68" s="7">
        <f>I68+J68+K68</f>
        <v>5</v>
      </c>
      <c r="N68" s="7"/>
      <c r="P68" s="13">
        <f>P67+TIME(0,L67,0)</f>
        <v>0.489583333333332948</v>
      </c>
      <c r="Q68" s="13">
        <f>P68+TIME(0,L68,0)</f>
        <v>0.493055555555555003</v>
      </c>
      <c r="S68" s="104" t="s">
        <v>31</v>
      </c>
      <c r="T68" s="80"/>
      <c r="V68" t="s">
        <v>45</v>
      </c>
      <c r="Y68" s="2"/>
      <c r="Z68" s="101"/>
    </row>
    <row r="69" spans="1:27" outlineLevel="2">
      <c r="A69" s="7" t="n">
        <v>9</v>
      </c>
      <c r="B69" s="53"/>
      <c r="C69" s="13">
        <f>C68+TIME(0,L68,0)</f>
        <v>1.11805555555555003</v>
      </c>
      <c r="D69" s="2">
        <f>L69</f>
        <v>34</v>
      </c>
      <c r="H69" s="2"/>
      <c r="I69" s="82" t="n">
        <v>29</v>
      </c>
      <c r="J69" s="2" t="n">
        <v>5</v>
      </c>
      <c r="K69" s="2"/>
      <c r="L69" s="7">
        <f>I69+J69+K69</f>
        <v>34</v>
      </c>
      <c r="N69" s="7"/>
      <c r="P69" s="13">
        <f>P74+TIME(0,L74,0)</f>
        <v>0.600694444444443931</v>
      </c>
      <c r="Q69" s="13">
        <f>P69+TIME(0,L69,0)</f>
        <v>0.624305555555555003</v>
      </c>
      <c r="S69" s="45" t="s">
        <v>46</v>
      </c>
      <c r="T69" s="80"/>
      <c r="U69" t="s">
        <v>37</v>
      </c>
      <c r="V69" t="s">
        <v>37</v>
      </c>
      <c r="W69" t="s">
        <v>44</v>
      </c>
      <c r="Y69" s="2"/>
      <c r="Z69" s="45"/>
      <c r="AA69" s="2" t="s">
        <v>63</v>
      </c>
    </row>
    <row r="70" spans="1:27" outlineLevel="2">
      <c r="A70" s="7"/>
      <c r="C70" s="13">
        <f>C69+TIME(0,L69,0)</f>
        <v>1.14166666666665995</v>
      </c>
      <c r="D70" s="2">
        <f>L70</f>
        <v>26</v>
      </c>
      <c r="E70" s="45"/>
      <c r="H70" s="2"/>
      <c r="I70" s="41"/>
      <c r="J70" s="2"/>
      <c r="K70" s="2" t="n">
        <v>26</v>
      </c>
      <c r="L70" s="7">
        <f>I70+J70+K70</f>
        <v>26</v>
      </c>
      <c r="N70" s="7"/>
      <c r="P70" s="13">
        <f>P69+TIME(0,L69,0)</f>
        <v>0.624305555555555003</v>
      </c>
      <c r="Q70" s="13">
        <f>P70+TIME(0,L70,0)</f>
        <v>0.642361111111111072</v>
      </c>
      <c r="S70" s="45"/>
      <c r="T70" s="80"/>
      <c r="U70" t="s">
        <v>57</v>
      </c>
      <c r="V70" t="s">
        <v>37</v>
      </c>
      <c r="Y70" s="2"/>
      <c r="Z70" s="45"/>
      <c r="AA70" s="2" t="s">
        <v>63</v>
      </c>
    </row>
    <row r="71" spans="1:27" outlineLevel="2">
      <c r="A71" s="7"/>
      <c r="C71" s="13"/>
      <c r="D71" s="2"/>
      <c r="E71" s="45"/>
      <c r="H71" s="2"/>
      <c r="I71" s="41"/>
      <c r="J71" s="2"/>
      <c r="K71" s="2"/>
      <c r="L71" s="7">
        <f>I71+J71+K71</f>
        <v>0</v>
      </c>
      <c r="N71" s="7"/>
      <c r="P71" s="13">
        <f>P68+TIME(0,L68,0)</f>
        <v>0.493055555555555003</v>
      </c>
      <c r="Q71" s="13">
        <f>P71+TIME(0,L71,0)</f>
        <v>0.493055555555555003</v>
      </c>
      <c r="S71" s="45"/>
      <c r="T71" s="80"/>
      <c r="V71" t="s">
        <v>37</v>
      </c>
      <c r="Y71" s="2"/>
      <c r="Z71" s="45"/>
      <c r="AA71" s="2" t="s">
        <v>63</v>
      </c>
    </row>
    <row r="72" spans="1:25" outlineLevel="2">
      <c r="A72" s="7"/>
      <c r="B72" s="39">
        <f>B59+TIME(0,L72,0)</f>
        <v>0.534722222222221966</v>
      </c>
      <c r="C72" s="38">
        <f>B72+TIME(15,0,0)</f>
        <v>1.1597222222222201</v>
      </c>
      <c r="D72" s="12"/>
      <c r="H72" s="12"/>
      <c r="I72" s="37">
        <f>SUM(I59:I71)</f>
        <v>107</v>
      </c>
      <c r="J72" s="12">
        <f>SUM(J59:J71)</f>
        <v>62</v>
      </c>
      <c r="K72" s="12">
        <f>SUM(K59:K71)</f>
        <v>61</v>
      </c>
      <c r="L72" s="36">
        <f>I72+J72+K72</f>
        <v>230</v>
      </c>
      <c r="N72" s="7">
        <f>L72</f>
        <v>230</v>
      </c>
      <c r="T72" s="80"/>
      <c r="Y72" s="2"/>
    </row>
    <row r="73" spans="1:25" outlineLevel="2">
      <c r="A73" s="7"/>
      <c r="B73" s="61"/>
      <c r="C73" s="60"/>
      <c r="D73" s="48" t="n">
        <v>90</v>
      </c>
      <c r="E73" s="49"/>
      <c r="F73" s="49"/>
      <c r="G73" s="49"/>
      <c r="H73" s="50"/>
      <c r="I73" s="50"/>
      <c r="J73" s="50"/>
      <c r="K73" s="50"/>
      <c r="L73" s="62"/>
      <c r="N73" s="7"/>
      <c r="T73" s="80"/>
      <c r="Y73" s="2"/>
    </row>
    <row r="74" spans="1:26" outlineLevel="2">
      <c r="A74" s="7"/>
      <c r="B74" s="39">
        <f>B72+TIME(0,D73,0)</f>
        <v>0.597222222222221966</v>
      </c>
      <c r="C74" s="38">
        <f>B74+TIME(15,0,0)</f>
        <v>1.2222222222222201</v>
      </c>
      <c r="D74" s="2">
        <f>L74</f>
        <v>5</v>
      </c>
      <c r="E74" s="46"/>
      <c r="H74" s="2"/>
      <c r="I74" s="41"/>
      <c r="J74" s="2" t="n">
        <v>5</v>
      </c>
      <c r="K74" s="2"/>
      <c r="L74" s="7">
        <f>I74+J74+K74</f>
        <v>5</v>
      </c>
      <c r="N74" s="7"/>
      <c r="P74" s="42">
        <f>B74</f>
        <v>0.597222222222221966</v>
      </c>
      <c r="Q74" s="13">
        <f>P74+TIME(0,L74,0)</f>
        <v>0.600694444444443931</v>
      </c>
      <c r="S74" s="45"/>
      <c r="T74" s="80"/>
      <c r="U74" t="s">
        <v>34</v>
      </c>
      <c r="V74" t="s">
        <v>34</v>
      </c>
      <c r="W74" t="s">
        <v>34</v>
      </c>
      <c r="Y74" s="2"/>
      <c r="Z74" s="45"/>
    </row>
    <row r="75" spans="1:30" outlineLevel="2">
      <c r="A75" s="7"/>
      <c r="C75" s="13">
        <f>C74+TIME(0,L74,0)</f>
        <v>1.22569444444443998</v>
      </c>
      <c r="D75" s="2">
        <f>L75</f>
        <v>39</v>
      </c>
      <c r="H75" s="2"/>
      <c r="I75" s="41" t="n">
        <v>25</v>
      </c>
      <c r="J75" s="2" t="n">
        <v>14</v>
      </c>
      <c r="K75" s="2"/>
      <c r="L75" s="7">
        <f>I75+J75+K75</f>
        <v>39</v>
      </c>
      <c r="N75" s="7"/>
      <c r="P75" s="13">
        <f>P74+TIME(0,L74,0)</f>
        <v>0.600694444444443931</v>
      </c>
      <c r="Q75" s="13">
        <f>P75+TIME(0,L75,0)</f>
        <v>0.627777777777776969</v>
      </c>
      <c r="S75" t="s">
        <v>31</v>
      </c>
      <c r="T75" s="80"/>
      <c r="U75" t="s">
        <v>37</v>
      </c>
      <c r="V75" t="s">
        <v>9</v>
      </c>
      <c r="W75" t="s">
        <v>44</v>
      </c>
      <c r="X75" s="44" t="s">
        <v>64</v>
      </c>
      <c r="Y75" s="59"/>
      <c r="AC75" s="40"/>
      <c r="AD75" s="45" t="s">
        <v>65</v>
      </c>
    </row>
    <row r="76" spans="1:29" outlineLevel="2">
      <c r="A76" s="7"/>
      <c r="B76" s="11"/>
      <c r="C76" s="13">
        <f>C75+TIME(0,L75,0)</f>
        <v>1.25277777777777</v>
      </c>
      <c r="D76" s="2">
        <f>L76</f>
        <v>3</v>
      </c>
      <c r="E76" s="46"/>
      <c r="H76" s="2"/>
      <c r="I76" s="41"/>
      <c r="J76" s="2"/>
      <c r="K76" s="2" t="n">
        <v>3</v>
      </c>
      <c r="L76" s="7">
        <f>I76+J76+K76</f>
        <v>3</v>
      </c>
      <c r="N76" s="7"/>
      <c r="P76" s="13">
        <f>P75+TIME(0,L75,0)</f>
        <v>0.627777777777776969</v>
      </c>
      <c r="Q76" s="13">
        <f>P76+TIME(0,L76,0)</f>
        <v>0.629861111111110006</v>
      </c>
      <c r="T76" s="80"/>
      <c r="U76" t="s">
        <v>45</v>
      </c>
      <c r="V76" t="s">
        <v>45</v>
      </c>
      <c r="Y76" s="2"/>
      <c r="AC76" s="40"/>
    </row>
    <row r="77" spans="1:29" outlineLevel="2">
      <c r="A77" s="7" t="n">
        <v>10</v>
      </c>
      <c r="B77" s="11"/>
      <c r="C77" s="13">
        <f>C76+TIME(0,L76,0)</f>
        <v>1.2548611111111001</v>
      </c>
      <c r="D77" s="2">
        <f>L77</f>
        <v>45</v>
      </c>
      <c r="H77" s="2"/>
      <c r="I77" s="41" t="n">
        <v>31</v>
      </c>
      <c r="J77" s="2" t="n">
        <v>14</v>
      </c>
      <c r="K77" s="2"/>
      <c r="L77" s="7">
        <f>I77+J77+K77</f>
        <v>45</v>
      </c>
      <c r="N77" s="7"/>
      <c r="P77" s="42">
        <f>P76+TIME(0,L76,0)</f>
        <v>0.629861111111110006</v>
      </c>
      <c r="Q77" s="13">
        <f>P77+TIME(0,L77,0)</f>
        <v>0.661111111111110006</v>
      </c>
      <c r="T77" s="80"/>
      <c r="U77" t="s">
        <v>37</v>
      </c>
      <c r="V77" t="s">
        <v>9</v>
      </c>
      <c r="W77" t="s">
        <v>9</v>
      </c>
      <c r="Y77" s="2"/>
      <c r="AC77" s="40"/>
    </row>
    <row r="78" spans="1:29" outlineLevel="2">
      <c r="A78" s="7"/>
      <c r="B78" s="11"/>
      <c r="C78" s="13">
        <f>C77+TIME(0,L77,0)</f>
        <v>1.28611111111110009</v>
      </c>
      <c r="D78" s="2">
        <f>L78</f>
        <v>13</v>
      </c>
      <c r="E78" s="46"/>
      <c r="H78" s="2"/>
      <c r="I78" s="41"/>
      <c r="J78" s="2"/>
      <c r="K78" s="2" t="n">
        <v>13</v>
      </c>
      <c r="L78" s="7">
        <f>I78+J78+K78</f>
        <v>13</v>
      </c>
      <c r="N78" s="7"/>
      <c r="P78" s="13">
        <f>P77+TIME(0,L77,0)</f>
        <v>0.661111111111110006</v>
      </c>
      <c r="Q78" s="13">
        <f>P78+TIME(0,L78,0)</f>
        <v>0.670138888888887951</v>
      </c>
      <c r="T78" s="80"/>
      <c r="U78" t="s">
        <v>45</v>
      </c>
      <c r="V78" t="s">
        <v>45</v>
      </c>
      <c r="Y78" s="2"/>
      <c r="AC78" s="40"/>
    </row>
    <row r="79" spans="1:29" outlineLevel="2">
      <c r="A79" s="7" t="n">
        <v>11</v>
      </c>
      <c r="B79" s="11"/>
      <c r="C79" s="13">
        <f>C78+TIME(0,L78,0)</f>
        <v>1.29513888888887996</v>
      </c>
      <c r="D79" s="2">
        <f>L79</f>
        <v>28</v>
      </c>
      <c r="H79" s="2"/>
      <c r="I79" s="41" t="n">
        <v>11</v>
      </c>
      <c r="J79" s="2" t="n">
        <v>12</v>
      </c>
      <c r="K79" s="2" t="n">
        <v>5</v>
      </c>
      <c r="L79" s="7">
        <f>I79+J79+K79</f>
        <v>28</v>
      </c>
      <c r="N79" s="7"/>
      <c r="P79" s="42">
        <f>P78+TIME(0,L78,0)</f>
        <v>0.670138888888887951</v>
      </c>
      <c r="Q79" s="13">
        <f>P79+TIME(0,L79,0)</f>
        <v>0.689583333333331971</v>
      </c>
      <c r="S79" s="58"/>
      <c r="T79" s="80"/>
      <c r="U79" t="s">
        <v>57</v>
      </c>
      <c r="V79" t="s">
        <v>9</v>
      </c>
      <c r="W79" t="s">
        <v>9</v>
      </c>
      <c r="Y79" s="2"/>
      <c r="Z79" s="58"/>
      <c r="AA79" s="2" t="s">
        <v>66</v>
      </c>
      <c r="AC79" s="40"/>
    </row>
    <row r="80" spans="1:29" outlineLevel="2">
      <c r="A80" s="7"/>
      <c r="B80" s="11"/>
      <c r="C80" s="13">
        <f>C79+TIME(0,L79,0)</f>
        <v>1.31458333333331989</v>
      </c>
      <c r="D80" s="2">
        <f>L80</f>
        <v>49</v>
      </c>
      <c r="H80" s="2"/>
      <c r="I80" s="41" t="n">
        <v>28</v>
      </c>
      <c r="J80" s="2" t="n">
        <v>10</v>
      </c>
      <c r="K80" s="2" t="n">
        <v>11</v>
      </c>
      <c r="L80" s="7">
        <f>I80+J80+K80</f>
        <v>49</v>
      </c>
      <c r="N80" s="7"/>
      <c r="P80" s="13">
        <f>P79+TIME(0,L79,0)</f>
        <v>0.689583333333331971</v>
      </c>
      <c r="Q80" s="13">
        <f>P80+TIME(0,L80,0)</f>
        <v>0.723611111111110006</v>
      </c>
      <c r="S80" s="58"/>
      <c r="T80" s="80"/>
      <c r="U80" t="s">
        <v>57</v>
      </c>
      <c r="V80" t="s">
        <v>37</v>
      </c>
      <c r="Y80" s="2"/>
      <c r="Z80" s="58"/>
      <c r="AA80" s="2" t="s">
        <v>67</v>
      </c>
      <c r="AC80" s="40"/>
    </row>
    <row r="81" spans="1:29" outlineLevel="2">
      <c r="A81" s="7"/>
      <c r="B81" s="11"/>
      <c r="C81" s="13">
        <f>C80+TIME(0,L80,0)</f>
        <v>1.3486111111111001</v>
      </c>
      <c r="D81" s="2">
        <f>L81</f>
        <v>18</v>
      </c>
      <c r="H81" s="2"/>
      <c r="I81" s="41" t="n">
        <v>10</v>
      </c>
      <c r="J81" s="2" t="n">
        <v>3</v>
      </c>
      <c r="K81" s="2" t="n">
        <v>5</v>
      </c>
      <c r="L81" s="7">
        <f>I81+J81+K81</f>
        <v>18</v>
      </c>
      <c r="N81" s="7"/>
      <c r="P81" s="13">
        <f>P80+TIME(0,L80,0)</f>
        <v>0.723611111111110006</v>
      </c>
      <c r="Q81" s="13">
        <f>P81+TIME(0,L81,0)</f>
        <v>0.736111111111110006</v>
      </c>
      <c r="S81" s="58"/>
      <c r="T81" s="80"/>
      <c r="U81" t="s">
        <v>57</v>
      </c>
      <c r="V81" t="s">
        <v>37</v>
      </c>
      <c r="Y81" s="2"/>
      <c r="Z81" s="58"/>
      <c r="AA81" s="2" t="s">
        <v>68</v>
      </c>
      <c r="AC81" s="40"/>
    </row>
    <row r="82" spans="1:29" outlineLevel="2">
      <c r="A82" s="7"/>
      <c r="B82" s="11"/>
      <c r="C82" s="13">
        <f>C81+TIME(0,L81,0)</f>
        <v>1.36111111111110006</v>
      </c>
      <c r="D82" s="2">
        <f>L82</f>
        <v>20</v>
      </c>
      <c r="E82" s="45"/>
      <c r="H82" s="2"/>
      <c r="I82" s="41"/>
      <c r="J82" s="2"/>
      <c r="K82" s="2" t="n">
        <v>20</v>
      </c>
      <c r="L82" s="7">
        <f>I82+J82+K82</f>
        <v>20</v>
      </c>
      <c r="N82" s="7"/>
      <c r="P82" s="13">
        <f>P81+TIME(0,L81,0)</f>
        <v>0.736111111111110006</v>
      </c>
      <c r="Q82" s="13">
        <f>P82+TIME(0,L82,0)</f>
        <v>0.749999999999999023</v>
      </c>
      <c r="S82" s="58"/>
      <c r="T82" s="80"/>
      <c r="U82" t="s">
        <v>57</v>
      </c>
      <c r="V82" t="s">
        <v>44</v>
      </c>
      <c r="W82" t="s">
        <v>9</v>
      </c>
      <c r="Y82" s="2"/>
      <c r="Z82" s="58"/>
      <c r="AC82" s="40"/>
    </row>
    <row r="83" spans="1:25" outlineLevel="2">
      <c r="A83" s="7"/>
      <c r="B83" s="39">
        <f>B74+TIME(0,L83,0)</f>
        <v>0.75</v>
      </c>
      <c r="C83" s="38">
        <f>B83+TIME(15,0,0)</f>
        <v>1.375</v>
      </c>
      <c r="D83" s="12"/>
      <c r="H83" s="12"/>
      <c r="I83" s="37">
        <f>SUM(I74:I82)</f>
        <v>105</v>
      </c>
      <c r="J83" s="12">
        <f>SUM(J74:J82)</f>
        <v>58</v>
      </c>
      <c r="K83" s="12">
        <f>SUM(K74:K82)</f>
        <v>57</v>
      </c>
      <c r="L83" s="36">
        <f>I83+J83+K83</f>
        <v>220</v>
      </c>
      <c r="N83" s="7">
        <f>L83</f>
        <v>220</v>
      </c>
      <c r="T83" s="80"/>
      <c r="Y83" s="2"/>
    </row>
    <row r="84" spans="1:25" outlineLevel="1">
      <c r="A84" s="7"/>
      <c r="C84" s="38"/>
      <c r="D84" s="2"/>
      <c r="H84" s="7" t="s">
        <v>69</v>
      </c>
      <c r="I84" s="15">
        <f>TIME(0,I83+I72,0)</f>
        <v>0.14722222222222201</v>
      </c>
      <c r="J84" s="15">
        <f>TIME(0,J83+J72,0)</f>
        <v>0.0833333333333330017</v>
      </c>
      <c r="K84" s="15">
        <f>TIME(0,K83+K72,0)</f>
        <v>0.0819444444444440023</v>
      </c>
      <c r="L84" s="4">
        <f>TIME(0,L83+L72,0)</f>
        <v>0.3125</v>
      </c>
      <c r="N84" s="7"/>
      <c r="T84" s="80"/>
      <c r="Y84" s="2"/>
    </row>
    <row r="85" spans="1:29" outlineLevel="1">
      <c r="A85" s="33" t="s">
        <v>70</v>
      </c>
      <c r="B85" s="32"/>
      <c r="C85" s="100" t="n">
        <v>45779</v>
      </c>
      <c r="D85" s="100"/>
      <c r="E85" s="30"/>
      <c r="F85" s="30"/>
      <c r="G85" s="30"/>
      <c r="H85" s="29"/>
      <c r="I85" s="29"/>
      <c r="J85" s="29"/>
      <c r="K85" s="29"/>
      <c r="L85" s="28"/>
      <c r="N85" s="28">
        <f>SUM(N86:N102)</f>
        <v>240</v>
      </c>
      <c r="O85" s="13">
        <f>TIME(INT(N85/60),MOD(N85,60),0)</f>
        <v>0.16666666666666698</v>
      </c>
      <c r="T85" s="80"/>
      <c r="Y85" s="2"/>
      <c r="AC85" s="17"/>
    </row>
    <row r="86" spans="1:25" outlineLevel="2">
      <c r="A86" s="7"/>
      <c r="B86" s="39" t="n">
        <v>0.375</v>
      </c>
      <c r="C86" s="38">
        <f>B86+TIME(15,0,0)</f>
        <v>1</v>
      </c>
      <c r="D86" s="2">
        <f>L86</f>
        <v>20</v>
      </c>
      <c r="H86" s="2"/>
      <c r="I86" s="41"/>
      <c r="J86" s="2" t="n">
        <v>20</v>
      </c>
      <c r="K86" s="2"/>
      <c r="L86" s="7">
        <f>I86+J86+K86</f>
        <v>20</v>
      </c>
      <c r="N86" s="7"/>
      <c r="P86" s="13">
        <f>B86</f>
        <v>0.375</v>
      </c>
      <c r="Q86" s="13">
        <f>P86+TIME(0,L86,0)</f>
        <v>0.388888888888889017</v>
      </c>
      <c r="T86" s="80"/>
      <c r="U86" t="s">
        <v>57</v>
      </c>
      <c r="V86" t="s">
        <v>44</v>
      </c>
      <c r="W86" t="s">
        <v>71</v>
      </c>
      <c r="X86" s="2" t="s">
        <v>41</v>
      </c>
      <c r="Y86" s="2"/>
    </row>
    <row r="87" spans="1:25" outlineLevel="2">
      <c r="A87" s="7"/>
      <c r="C87" s="13">
        <f>C86+TIME(0,L86,0)</f>
        <v>1.01388888888888995</v>
      </c>
      <c r="D87" s="2">
        <f>L87</f>
        <v>4</v>
      </c>
      <c r="E87" s="46"/>
      <c r="H87" s="2"/>
      <c r="I87" s="41"/>
      <c r="J87" s="2"/>
      <c r="K87" s="2" t="n">
        <v>4</v>
      </c>
      <c r="L87" s="7">
        <f>I87+J87+K87</f>
        <v>4</v>
      </c>
      <c r="N87" s="7"/>
      <c r="P87" s="42">
        <f>P86+TIME(0,L86,0)</f>
        <v>0.388888888888889017</v>
      </c>
      <c r="Q87" s="13">
        <f>P87+TIME(0,L87,0)</f>
        <v>0.391666666666666998</v>
      </c>
      <c r="T87" s="80"/>
      <c r="U87" t="s">
        <v>45</v>
      </c>
      <c r="V87" t="s">
        <v>44</v>
      </c>
      <c r="W87" t="s">
        <v>44</v>
      </c>
      <c r="Y87" s="2"/>
    </row>
    <row r="88" spans="1:25" outlineLevel="2">
      <c r="A88" s="7" t="n">
        <v>12</v>
      </c>
      <c r="B88" s="11"/>
      <c r="C88" s="13">
        <f>C87+TIME(0,L87,0)</f>
        <v>1.01666666666666994</v>
      </c>
      <c r="D88" s="2">
        <f>L88</f>
        <v>32</v>
      </c>
      <c r="H88" s="2"/>
      <c r="I88" s="41" t="n">
        <v>12</v>
      </c>
      <c r="J88" s="2" t="n">
        <v>20</v>
      </c>
      <c r="K88" s="2"/>
      <c r="L88" s="7">
        <f>I88+J88+K88</f>
        <v>32</v>
      </c>
      <c r="N88" s="7"/>
      <c r="P88" s="13">
        <f>P87+TIME(0,L87,0)</f>
        <v>0.391666666666666998</v>
      </c>
      <c r="Q88" s="13">
        <f>P88+TIME(0,L88,0)</f>
        <v>0.413888888888888928</v>
      </c>
      <c r="S88" s="103"/>
      <c r="T88" s="80"/>
      <c r="U88" t="s">
        <v>38</v>
      </c>
      <c r="V88" t="s">
        <v>45</v>
      </c>
      <c r="Y88" s="2"/>
    </row>
    <row r="89" spans="1:27" outlineLevel="2">
      <c r="A89" s="7"/>
      <c r="B89" s="11"/>
      <c r="C89" s="13">
        <f>C88+TIME(0,L88,0)</f>
        <v>1.03888888888889008</v>
      </c>
      <c r="D89" s="2">
        <f>L89</f>
        <v>15</v>
      </c>
      <c r="H89" s="2"/>
      <c r="I89" s="41" t="n">
        <v>12</v>
      </c>
      <c r="J89" s="2" t="n">
        <v>3</v>
      </c>
      <c r="K89" s="2"/>
      <c r="L89" s="7">
        <f>I89+J89+K89</f>
        <v>15</v>
      </c>
      <c r="N89" s="7"/>
      <c r="P89" s="42">
        <f>P88+TIME(0,L88,0)</f>
        <v>0.413888888888888928</v>
      </c>
      <c r="Q89" s="13">
        <f>P89+TIME(0,L89,0)</f>
        <v>0.42430555555555598</v>
      </c>
      <c r="T89" s="80"/>
      <c r="U89" t="s">
        <v>57</v>
      </c>
      <c r="V89" t="s">
        <v>37</v>
      </c>
      <c r="W89" t="s">
        <v>37</v>
      </c>
      <c r="Y89" s="2"/>
      <c r="Z89" s="103"/>
      <c r="AA89" s="2" t="s">
        <v>72</v>
      </c>
    </row>
    <row r="90" spans="1:25" outlineLevel="2">
      <c r="A90" s="7"/>
      <c r="B90" s="11"/>
      <c r="C90" s="13">
        <f>C89+TIME(0,L89,0)</f>
        <v>1.04930555555555993</v>
      </c>
      <c r="D90" s="2">
        <f>L90</f>
        <v>13</v>
      </c>
      <c r="H90" s="2"/>
      <c r="I90" s="41" t="n">
        <v>12</v>
      </c>
      <c r="J90" s="2" t="n">
        <v>1</v>
      </c>
      <c r="K90" s="2"/>
      <c r="L90" s="7">
        <f>I90+J90+K90</f>
        <v>13</v>
      </c>
      <c r="N90" s="7"/>
      <c r="P90" s="13">
        <f>P89+TIME(0,L89,0)</f>
        <v>0.42430555555555598</v>
      </c>
      <c r="Q90" s="13">
        <f>P90+TIME(0,L90,0)</f>
        <v>0.433333333333334014</v>
      </c>
      <c r="S90" s="103"/>
      <c r="T90" s="80"/>
      <c r="U90" t="s">
        <v>38</v>
      </c>
      <c r="V90" t="s">
        <v>37</v>
      </c>
      <c r="W90" t="s">
        <v>37</v>
      </c>
      <c r="Y90" s="2"/>
    </row>
    <row r="91" spans="1:27" outlineLevel="2">
      <c r="A91" s="7"/>
      <c r="B91" s="11"/>
      <c r="C91" s="13">
        <f>C90+TIME(0,L90,0)</f>
        <v>1.05833333333334001</v>
      </c>
      <c r="D91" s="2">
        <f>L91</f>
        <v>15</v>
      </c>
      <c r="E91" s="46"/>
      <c r="H91" s="2"/>
      <c r="I91" s="41"/>
      <c r="J91" s="2"/>
      <c r="K91" s="2" t="n">
        <v>15</v>
      </c>
      <c r="L91" s="7">
        <f>I91+J91+K91</f>
        <v>15</v>
      </c>
      <c r="N91" s="7"/>
      <c r="P91" s="13">
        <f>P90+TIME(0,L90,0)</f>
        <v>0.433333333333334014</v>
      </c>
      <c r="Q91" s="13">
        <f>P91+TIME(0,L91,0)</f>
        <v>0.443750000000000977</v>
      </c>
      <c r="S91" s="45"/>
      <c r="T91" s="80"/>
      <c r="U91" t="s">
        <v>45</v>
      </c>
      <c r="V91" t="s">
        <v>37</v>
      </c>
      <c r="W91" t="s">
        <v>37</v>
      </c>
      <c r="Y91" s="2"/>
      <c r="Z91" s="103"/>
      <c r="AA91" s="2" t="s">
        <v>72</v>
      </c>
    </row>
    <row r="92" spans="1:25" outlineLevel="2">
      <c r="A92" s="7"/>
      <c r="B92" s="11"/>
      <c r="C92" s="13">
        <f>C91+TIME(0,L91,0)</f>
        <v>1.06875000000001008</v>
      </c>
      <c r="D92" s="2">
        <f>L92</f>
        <v>40</v>
      </c>
      <c r="H92" s="2"/>
      <c r="I92" s="82" t="n">
        <v>25</v>
      </c>
      <c r="J92" s="2" t="n">
        <v>15</v>
      </c>
      <c r="K92" s="2"/>
      <c r="L92" s="7">
        <f>I92+J92+K92</f>
        <v>40</v>
      </c>
      <c r="N92" s="7"/>
      <c r="P92" s="13">
        <f>P91+TIME(0,L91,0)</f>
        <v>0.443750000000000977</v>
      </c>
      <c r="Q92" s="13">
        <f>P92+TIME(0,L92,0)</f>
        <v>0.471527777777779011</v>
      </c>
      <c r="S92" s="45"/>
      <c r="T92" s="80"/>
      <c r="U92" t="s">
        <v>37</v>
      </c>
      <c r="V92" t="s">
        <v>45</v>
      </c>
      <c r="Y92" s="2"/>
    </row>
    <row r="93" spans="1:25" outlineLevel="2">
      <c r="A93" s="7"/>
      <c r="B93" s="11"/>
      <c r="C93" s="13">
        <f>C92+TIME(0,L92,0)</f>
        <v>1.09652777777778997</v>
      </c>
      <c r="D93" s="2">
        <f>L93</f>
        <v>11</v>
      </c>
      <c r="H93" s="2"/>
      <c r="I93" s="41"/>
      <c r="J93" s="2" t="n">
        <v>11</v>
      </c>
      <c r="K93" s="2"/>
      <c r="L93" s="7">
        <f>I93+J93+K93</f>
        <v>11</v>
      </c>
      <c r="N93" s="7"/>
      <c r="P93" s="13">
        <f>P92+TIME(0,L92,0)</f>
        <v>0.471527777777779011</v>
      </c>
      <c r="Q93" s="13">
        <f>P93+TIME(0,L93,0)</f>
        <v>0.479166666666668029</v>
      </c>
      <c r="T93" s="80"/>
      <c r="U93" t="s">
        <v>34</v>
      </c>
      <c r="V93" t="s">
        <v>45</v>
      </c>
      <c r="Y93" s="2"/>
    </row>
    <row r="94" spans="1:25" outlineLevel="2">
      <c r="A94" s="7"/>
      <c r="B94" s="39">
        <f>B86+TIME(0,L94,0)</f>
        <v>0.479166666666667052</v>
      </c>
      <c r="C94" s="38">
        <f>B94+TIME(15,0,0)</f>
        <v>1.10416666666667007</v>
      </c>
      <c r="D94" s="12"/>
      <c r="H94" s="12"/>
      <c r="I94" s="37">
        <f>SUM(I86:I93)</f>
        <v>61</v>
      </c>
      <c r="J94" s="12">
        <f>SUM(J86:J93)</f>
        <v>70</v>
      </c>
      <c r="K94" s="12">
        <f>SUM(K86:K93)</f>
        <v>19</v>
      </c>
      <c r="L94" s="36">
        <f>I94+J94+K94</f>
        <v>150</v>
      </c>
      <c r="N94" s="7">
        <f>L94</f>
        <v>150</v>
      </c>
      <c r="T94" s="80"/>
      <c r="Y94" s="2"/>
    </row>
    <row r="95" spans="1:25" outlineLevel="2">
      <c r="A95" s="7"/>
      <c r="B95" s="61"/>
      <c r="C95" s="60"/>
      <c r="D95" s="48" t="n">
        <v>90</v>
      </c>
      <c r="E95" s="49"/>
      <c r="F95" s="49"/>
      <c r="G95" s="49"/>
      <c r="H95" s="48"/>
      <c r="I95" s="48"/>
      <c r="J95" s="48"/>
      <c r="K95" s="48"/>
      <c r="L95" s="47"/>
      <c r="N95" s="7"/>
      <c r="T95" s="80"/>
      <c r="Y95" s="2"/>
    </row>
    <row r="96" spans="1:29" outlineLevel="2">
      <c r="A96" s="7"/>
      <c r="B96" s="39">
        <f>B94+TIME(0,D95,0)</f>
        <v>0.541666666666666963</v>
      </c>
      <c r="C96" s="38">
        <f>B96+TIME(15,0,0)</f>
        <v>1.16666666666667007</v>
      </c>
      <c r="D96" s="2"/>
      <c r="E96" s="46"/>
      <c r="H96" s="2"/>
      <c r="I96" s="41"/>
      <c r="J96" s="2" t="n">
        <v>5</v>
      </c>
      <c r="K96" s="2"/>
      <c r="L96" s="7">
        <f>I96+J96+K96</f>
        <v>5</v>
      </c>
      <c r="N96" s="7"/>
      <c r="P96" s="42">
        <f>B96</f>
        <v>0.541666666666666963</v>
      </c>
      <c r="Q96" s="13">
        <f>P96+TIME(0,L96,0)</f>
        <v>0.545138888888888928</v>
      </c>
      <c r="S96" s="45"/>
      <c r="T96" s="80"/>
      <c r="U96" t="s">
        <v>34</v>
      </c>
      <c r="V96" t="s">
        <v>34</v>
      </c>
      <c r="W96" t="s">
        <v>34</v>
      </c>
      <c r="Y96" s="2"/>
      <c r="Z96" s="45"/>
      <c r="AC96" s="40"/>
    </row>
    <row r="97" spans="1:29" outlineLevel="2">
      <c r="A97" s="7" t="n">
        <v>13</v>
      </c>
      <c r="C97" s="13">
        <f>C96+TIME(0,L96,0)</f>
        <v>1.17013888888888995</v>
      </c>
      <c r="D97" s="2">
        <f>L97</f>
        <v>45</v>
      </c>
      <c r="H97" s="2"/>
      <c r="I97" s="41" t="n">
        <v>31</v>
      </c>
      <c r="J97" s="2" t="n">
        <v>10</v>
      </c>
      <c r="K97" s="2" t="n">
        <v>4</v>
      </c>
      <c r="L97" s="7">
        <f>I97+J97+K97</f>
        <v>45</v>
      </c>
      <c r="N97" s="7"/>
      <c r="P97" s="13">
        <f>P96+TIME(0,L96,0)</f>
        <v>0.545138888888888928</v>
      </c>
      <c r="Q97" s="13">
        <f>P97+TIME(0,L97,0)</f>
        <v>0.576388888888888928</v>
      </c>
      <c r="S97" t="s">
        <v>49</v>
      </c>
      <c r="T97" s="80"/>
      <c r="U97" t="s">
        <v>57</v>
      </c>
      <c r="Y97" s="2"/>
      <c r="AC97" s="40"/>
    </row>
    <row r="98" spans="1:29" outlineLevel="2">
      <c r="A98" s="7"/>
      <c r="B98" s="11"/>
      <c r="C98" s="13">
        <f>C97+TIME(0,L97,0)</f>
        <v>1.20138888888888995</v>
      </c>
      <c r="D98" s="2">
        <f>L98</f>
        <v>10</v>
      </c>
      <c r="E98" s="46"/>
      <c r="H98" s="2"/>
      <c r="I98" s="41"/>
      <c r="J98" s="2"/>
      <c r="K98" s="2" t="n">
        <v>10</v>
      </c>
      <c r="L98" s="7">
        <f>I98+J98+K98</f>
        <v>10</v>
      </c>
      <c r="N98" s="7"/>
      <c r="P98" s="13">
        <f>P97+TIME(0,L97,0)</f>
        <v>0.576388888888888928</v>
      </c>
      <c r="Q98" s="13">
        <f>P98+TIME(0,L98,0)</f>
        <v>0.583333333333333037</v>
      </c>
      <c r="T98" s="80"/>
      <c r="U98" t="s">
        <v>45</v>
      </c>
      <c r="V98" t="s">
        <v>9</v>
      </c>
      <c r="W98" t="s">
        <v>9</v>
      </c>
      <c r="Y98" s="2"/>
      <c r="AC98" s="40"/>
    </row>
    <row r="99" spans="1:29" outlineLevel="2">
      <c r="A99" s="7"/>
      <c r="B99" s="11"/>
      <c r="C99" s="13">
        <f>C98+TIME(0,L98,0)</f>
        <v>1.20833333333332993</v>
      </c>
      <c r="D99" s="2">
        <f>L99</f>
        <v>10</v>
      </c>
      <c r="H99" s="2"/>
      <c r="I99" s="41"/>
      <c r="J99" s="2" t="n">
        <v>10</v>
      </c>
      <c r="K99" s="2"/>
      <c r="L99" s="7">
        <f>I99+J99+K99</f>
        <v>10</v>
      </c>
      <c r="N99" s="7"/>
      <c r="P99" s="13">
        <f>P98+TIME(0,L98,0)</f>
        <v>0.583333333333333037</v>
      </c>
      <c r="Q99" s="13">
        <f>P99+TIME(0,L99,0)</f>
        <v>0.590277777777776969</v>
      </c>
      <c r="T99" s="35" t="s">
        <v>51</v>
      </c>
      <c r="U99" t="s">
        <v>9</v>
      </c>
      <c r="V99" t="s">
        <v>9</v>
      </c>
      <c r="W99" t="s">
        <v>9</v>
      </c>
      <c r="Y99" s="2"/>
      <c r="AC99" s="40"/>
    </row>
    <row r="100" spans="1:29" outlineLevel="2">
      <c r="A100" s="7"/>
      <c r="B100" s="11"/>
      <c r="C100" s="13">
        <f>C99+TIME(0,L99,0)</f>
        <v>1.21527777777776991</v>
      </c>
      <c r="D100" s="2">
        <f>L100</f>
        <v>10</v>
      </c>
      <c r="H100" s="2"/>
      <c r="I100" s="41"/>
      <c r="J100" s="2" t="n">
        <v>10</v>
      </c>
      <c r="K100" s="2"/>
      <c r="L100" s="7">
        <f>I100+J100+K100</f>
        <v>10</v>
      </c>
      <c r="N100" s="7"/>
      <c r="P100" s="13">
        <f>P99+TIME(0,L99,0)</f>
        <v>0.590277777777776969</v>
      </c>
      <c r="Q100" s="13">
        <f>P100+TIME(0,L100,0)</f>
        <v>0.597222222222220989</v>
      </c>
      <c r="T100" s="35" t="s">
        <v>51</v>
      </c>
      <c r="U100" t="s">
        <v>9</v>
      </c>
      <c r="V100" t="s">
        <v>9</v>
      </c>
      <c r="W100" t="s">
        <v>9</v>
      </c>
      <c r="Y100" s="2"/>
      <c r="Z100" s="45"/>
      <c r="AA100" s="2" t="s">
        <v>73</v>
      </c>
      <c r="AC100" s="40"/>
    </row>
    <row r="101" spans="1:29" outlineLevel="2">
      <c r="A101" s="7"/>
      <c r="B101" s="11"/>
      <c r="C101" s="13">
        <f>C100+TIME(0,L100,0)</f>
        <v>1.22222222222221011</v>
      </c>
      <c r="D101" s="2">
        <f>L101</f>
        <v>10</v>
      </c>
      <c r="H101" s="2"/>
      <c r="I101" s="41"/>
      <c r="J101" s="2" t="n">
        <v>10</v>
      </c>
      <c r="K101" s="2"/>
      <c r="L101" s="7">
        <f>I101+J101+K101</f>
        <v>10</v>
      </c>
      <c r="N101" s="7"/>
      <c r="P101" s="13">
        <f>P100+TIME(0,L100,0)</f>
        <v>0.597222222222220989</v>
      </c>
      <c r="Q101" s="13">
        <f>P101+TIME(0,L101,0)</f>
        <v>0.604166666666665009</v>
      </c>
      <c r="T101" s="80"/>
      <c r="U101" t="s">
        <v>34</v>
      </c>
      <c r="V101" t="s">
        <v>9</v>
      </c>
      <c r="W101" t="s">
        <v>9</v>
      </c>
      <c r="Y101" s="2"/>
      <c r="AC101" s="40"/>
    </row>
    <row r="102" spans="1:25" outlineLevel="2">
      <c r="A102" s="7"/>
      <c r="B102" s="39">
        <f>B96+TIME(0,L102,0)</f>
        <v>0.604166666666666963</v>
      </c>
      <c r="C102" s="38">
        <f>B102+TIME(15,0,0)</f>
        <v>1.22916666666667007</v>
      </c>
      <c r="D102" s="12"/>
      <c r="H102" s="12"/>
      <c r="I102" s="37">
        <f>SUM(I96:I101)</f>
        <v>31</v>
      </c>
      <c r="J102" s="12">
        <f>SUM(J96:J101)</f>
        <v>45</v>
      </c>
      <c r="K102" s="12">
        <f>SUM(K96:K101)</f>
        <v>14</v>
      </c>
      <c r="L102" s="36">
        <f>I102+J102+K102</f>
        <v>90</v>
      </c>
      <c r="N102" s="7">
        <f>L102</f>
        <v>90</v>
      </c>
      <c r="T102" s="80"/>
      <c r="Y102" s="2"/>
    </row>
    <row r="103" spans="1:25" outlineLevel="1">
      <c r="A103" s="7"/>
      <c r="B103" s="39"/>
      <c r="C103" s="38"/>
      <c r="D103" s="11"/>
      <c r="H103" s="2" t="s">
        <v>74</v>
      </c>
      <c r="I103" s="15">
        <f>TIME(0,I102+I94,0)</f>
        <v>0.0638888888888889994</v>
      </c>
      <c r="J103" s="15">
        <f>TIME(0,J102+J94,0)</f>
        <v>0.0798611111111109917</v>
      </c>
      <c r="K103" s="15">
        <f>TIME(0,K102+K94,0)</f>
        <v>0.0229166666666670027</v>
      </c>
      <c r="L103" s="4">
        <f>TIME(0,L102+L94,0)</f>
        <v>0.16666666666666698</v>
      </c>
      <c r="N103" s="7"/>
      <c r="T103" s="80"/>
      <c r="Y103" s="2"/>
    </row>
    <row r="104" spans="1:28" s="19" customFormat="1" ht="19.10" outlineLevel="1">
      <c r="A104" s="23"/>
      <c r="C104" s="57"/>
      <c r="D104" s="56"/>
      <c r="H104" s="26" t="s">
        <v>75</v>
      </c>
      <c r="I104" s="25">
        <f>I103+I84</f>
        <v>0.211111111111110983</v>
      </c>
      <c r="J104" s="25">
        <f>J103+J84</f>
        <v>0.163194444444444002</v>
      </c>
      <c r="K104" s="25">
        <f>K103+K84</f>
        <v>0.104861111111111005</v>
      </c>
      <c r="L104" s="24">
        <f>L103+L84</f>
        <v>0.479166666666667052</v>
      </c>
      <c r="N104" s="23"/>
      <c r="T104" s="81"/>
      <c r="X104" s="20"/>
      <c r="Y104" s="20"/>
      <c r="AA104" s="20"/>
      <c r="AB104" s="20"/>
    </row>
    <row r="105" spans="1:25">
      <c r="A105" s="86"/>
      <c r="B105" s="87" t="s">
        <v>76</v>
      </c>
      <c r="C105" s="88"/>
      <c r="D105" s="89"/>
      <c r="E105" s="52"/>
      <c r="F105" s="52"/>
      <c r="G105" s="52"/>
      <c r="H105" s="90"/>
      <c r="I105" s="91"/>
      <c r="J105" s="91"/>
      <c r="K105" s="91"/>
      <c r="L105" s="92"/>
      <c r="M105" s="52"/>
      <c r="N105" s="86"/>
      <c r="O105" s="52"/>
      <c r="P105" s="52"/>
      <c r="Q105" s="52"/>
      <c r="R105" s="52"/>
      <c r="S105" s="52"/>
      <c r="T105" s="80"/>
      <c r="U105" s="93"/>
      <c r="V105" s="93"/>
      <c r="W105" s="93"/>
      <c r="X105" s="93"/>
      <c r="Y105" s="93"/>
    </row>
    <row r="106" spans="1:25" outlineLevel="1">
      <c r="A106" s="7"/>
      <c r="C106" s="38"/>
      <c r="D106" s="18"/>
      <c r="H106" s="79"/>
      <c r="I106" s="15"/>
      <c r="J106" s="15"/>
      <c r="K106" s="15"/>
      <c r="L106" s="4"/>
      <c r="N106" s="7"/>
      <c r="T106" s="80"/>
      <c r="Y106" s="2"/>
    </row>
    <row r="107" spans="1:29" outlineLevel="1">
      <c r="A107" s="33" t="s">
        <v>29</v>
      </c>
      <c r="B107" s="96"/>
      <c r="C107" s="100" t="n">
        <v>45231</v>
      </c>
      <c r="D107" s="100"/>
      <c r="E107" s="33"/>
      <c r="F107" s="30"/>
      <c r="G107" s="30"/>
      <c r="H107" s="30"/>
      <c r="I107" s="30"/>
      <c r="J107" s="30"/>
      <c r="K107" s="30"/>
      <c r="L107" s="33"/>
      <c r="N107" s="28">
        <f>SUM(N108:N114)</f>
        <v>120</v>
      </c>
      <c r="O107" s="13">
        <f>TIME(INT(N107/60),MOD(N107,60),0)</f>
        <v>0.0833333333333330017</v>
      </c>
      <c r="T107" s="80"/>
      <c r="Y107" s="2"/>
      <c r="AC107" s="13"/>
    </row>
    <row r="108" spans="1:25" outlineLevel="2">
      <c r="A108" s="7"/>
      <c r="B108" s="69" t="s">
        <v>77</v>
      </c>
      <c r="F108" s="2"/>
      <c r="G108" s="2"/>
      <c r="H108" s="2"/>
      <c r="I108" s="41"/>
      <c r="J108" s="2"/>
      <c r="K108" s="2"/>
      <c r="L108" s="55"/>
      <c r="N108" s="7"/>
      <c r="T108" s="80"/>
      <c r="Y108" s="2"/>
    </row>
    <row r="109" spans="1:29" outlineLevel="2">
      <c r="A109" s="7"/>
      <c r="B109" s="39" t="n">
        <v>0.8125</v>
      </c>
      <c r="C109" s="38">
        <f>B109-TIME(8,0,0)</f>
        <v>0.479166666666667052</v>
      </c>
      <c r="D109">
        <f>L109</f>
        <v>30</v>
      </c>
      <c r="H109" s="2"/>
      <c r="I109" s="41"/>
      <c r="J109" s="2" t="n">
        <v>30</v>
      </c>
      <c r="K109" s="2"/>
      <c r="L109" s="7">
        <f>I109+J109+K109</f>
        <v>30</v>
      </c>
      <c r="N109" s="7"/>
      <c r="P109" s="13">
        <f>B109</f>
        <v>0.8125</v>
      </c>
      <c r="Q109" s="13">
        <f>P109+TIME(0,L109,0)</f>
        <v>0.833333333333333037</v>
      </c>
      <c r="T109" s="80"/>
      <c r="U109" t="s">
        <v>37</v>
      </c>
      <c r="V109" t="s">
        <v>37</v>
      </c>
      <c r="W109" t="s">
        <v>44</v>
      </c>
      <c r="X109" s="2" t="s">
        <v>41</v>
      </c>
      <c r="Y109" s="54" t="s">
        <v>78</v>
      </c>
      <c r="AC109" s="40"/>
    </row>
    <row r="110" spans="1:29" outlineLevel="2">
      <c r="A110" s="7"/>
      <c r="C110" s="13">
        <f>C109+TIME(0,L109,0)</f>
        <v>0.5</v>
      </c>
      <c r="D110">
        <f>L110</f>
        <v>46</v>
      </c>
      <c r="H110" s="2"/>
      <c r="I110" s="41" t="n">
        <v>31</v>
      </c>
      <c r="J110" s="2" t="n">
        <v>10</v>
      </c>
      <c r="K110" s="2" t="n">
        <v>5</v>
      </c>
      <c r="L110" s="7">
        <f>I110+J110+K110</f>
        <v>46</v>
      </c>
      <c r="N110" s="7"/>
      <c r="P110" s="42">
        <f>P109+TIME(0,L109,0)</f>
        <v>0.833333333333333037</v>
      </c>
      <c r="Q110" s="13">
        <f>P110+TIME(0,L110,0)</f>
        <v>0.865277777777776969</v>
      </c>
      <c r="S110" t="s">
        <v>49</v>
      </c>
      <c r="T110" s="80"/>
      <c r="U110" t="s">
        <v>57</v>
      </c>
      <c r="V110" t="s">
        <v>44</v>
      </c>
      <c r="W110" t="s">
        <v>44</v>
      </c>
      <c r="Y110" s="2"/>
      <c r="AC110" s="40"/>
    </row>
    <row r="111" spans="1:29" outlineLevel="2">
      <c r="A111" s="7"/>
      <c r="B111" s="11"/>
      <c r="C111" s="13">
        <f>C110+TIME(0,L110,0)</f>
        <v>0.53194444444444402</v>
      </c>
      <c r="D111">
        <f>L111</f>
        <v>12</v>
      </c>
      <c r="H111" s="2"/>
      <c r="I111" s="41"/>
      <c r="J111" s="2" t="n">
        <v>12</v>
      </c>
      <c r="K111" s="2"/>
      <c r="L111" s="7">
        <f>I111+J111+K111</f>
        <v>12</v>
      </c>
      <c r="N111" s="7"/>
      <c r="P111" s="13">
        <f>P110+TIME(0,L110,0)</f>
        <v>0.865277777777776969</v>
      </c>
      <c r="Q111" s="13">
        <f>P111+TIME(0,L111,0)</f>
        <v>0.873611111111110006</v>
      </c>
      <c r="T111" s="80"/>
      <c r="U111" t="s">
        <v>37</v>
      </c>
      <c r="V111" t="s">
        <v>9</v>
      </c>
      <c r="W111" t="s">
        <v>9</v>
      </c>
      <c r="X111" s="2" t="s">
        <v>56</v>
      </c>
      <c r="Y111" s="2"/>
      <c r="AC111" s="40"/>
    </row>
    <row r="112" spans="1:29" outlineLevel="2">
      <c r="A112" s="7"/>
      <c r="B112" s="11"/>
      <c r="C112" s="13">
        <f>C111+TIME(0,L111,0)</f>
        <v>0.540277777777776969</v>
      </c>
      <c r="D112">
        <f>L112</f>
        <v>32</v>
      </c>
      <c r="H112" s="2"/>
      <c r="I112" s="41" t="n">
        <v>22</v>
      </c>
      <c r="J112" s="2" t="n">
        <v>10</v>
      </c>
      <c r="K112" s="2"/>
      <c r="L112" s="7">
        <f>I112+J112+K112</f>
        <v>32</v>
      </c>
      <c r="N112" s="7"/>
      <c r="P112" s="13">
        <f>P111+TIME(0,L111,0)</f>
        <v>0.873611111111110006</v>
      </c>
      <c r="Q112" s="13">
        <f>P112+TIME(0,L112,0)</f>
        <v>0.895833333333331971</v>
      </c>
      <c r="S112" t="s">
        <v>49</v>
      </c>
      <c r="T112" s="80"/>
      <c r="U112" t="s">
        <v>57</v>
      </c>
      <c r="V112" t="s">
        <v>44</v>
      </c>
      <c r="W112" t="s">
        <v>34</v>
      </c>
      <c r="Y112" s="2"/>
      <c r="AC112" s="40"/>
    </row>
    <row r="113" spans="1:29" outlineLevel="2">
      <c r="A113" s="7"/>
      <c r="B113" s="11"/>
      <c r="C113" s="13"/>
      <c r="H113" s="2"/>
      <c r="I113" s="12">
        <f>SUM(I109:I112)</f>
        <v>53</v>
      </c>
      <c r="J113" s="12">
        <f>SUM(J109:J112)</f>
        <v>62</v>
      </c>
      <c r="K113" s="12">
        <f>SUM(K109:K112)</f>
        <v>5</v>
      </c>
      <c r="L113" s="36">
        <f>SUM(L109:L112)</f>
        <v>120</v>
      </c>
      <c r="N113" s="7"/>
      <c r="P113" s="13"/>
      <c r="Q113" s="13"/>
      <c r="T113" s="80"/>
      <c r="Y113" s="2"/>
      <c r="AC113" s="40"/>
    </row>
    <row r="114" spans="1:25" outlineLevel="1">
      <c r="A114" s="7"/>
      <c r="B114" s="39">
        <f>B109+TIME(0,L113,0)</f>
        <v>0.895833333333333037</v>
      </c>
      <c r="C114" s="38">
        <f>B114-TIME(8,0,0)</f>
        <v>0.5625</v>
      </c>
      <c r="H114" s="23" t="s">
        <v>39</v>
      </c>
      <c r="I114" s="25">
        <f>TIME(0,I113,0)</f>
        <v>0.0368055555555560021</v>
      </c>
      <c r="J114" s="25">
        <f>TIME(0,J113,0)</f>
        <v>0.0430555555555559977</v>
      </c>
      <c r="K114" s="25">
        <f>TIME(0,K113,0)</f>
        <v>0.00347222222222200028</v>
      </c>
      <c r="L114" s="24">
        <f>TIME(0,L113,0)</f>
        <v>0.0833333333333330017</v>
      </c>
      <c r="N114" s="23">
        <f>L113</f>
        <v>120</v>
      </c>
      <c r="T114" s="80"/>
      <c r="Y114" s="2"/>
    </row>
    <row r="115" spans="1:29" outlineLevel="1">
      <c r="A115" s="33" t="s">
        <v>40</v>
      </c>
      <c r="B115" s="96"/>
      <c r="C115" s="100" t="n">
        <v>45232</v>
      </c>
      <c r="D115" s="100"/>
      <c r="E115" s="33"/>
      <c r="F115" s="30"/>
      <c r="G115" s="30"/>
      <c r="H115" s="29"/>
      <c r="I115" s="29"/>
      <c r="J115" s="29"/>
      <c r="K115" s="29"/>
      <c r="L115" s="28"/>
      <c r="N115" s="28">
        <f>SUM(N116:N142)</f>
        <v>140</v>
      </c>
      <c r="O115" s="13">
        <f>TIME(INT(N115/60),MOD(N115,60),0)</f>
        <v>0.0972222222222220012</v>
      </c>
      <c r="T115" s="80"/>
      <c r="Y115" s="2"/>
      <c r="AC115" s="17"/>
    </row>
    <row r="116" spans="1:25" outlineLevel="2">
      <c r="A116" s="7"/>
      <c r="B116" s="39" t="n">
        <v>0.375</v>
      </c>
      <c r="C116" s="38">
        <f>B116-TIME(8,0,0)</f>
        <v>0.0416666666666669983</v>
      </c>
      <c r="D116">
        <f>L116</f>
        <v>20</v>
      </c>
      <c r="H116" s="2"/>
      <c r="I116" s="41"/>
      <c r="J116" s="2" t="n">
        <v>15</v>
      </c>
      <c r="K116" s="2" t="n">
        <v>5</v>
      </c>
      <c r="L116" s="7">
        <f>I116+J116+K116</f>
        <v>20</v>
      </c>
      <c r="N116" s="7"/>
      <c r="P116" s="13">
        <f>B116</f>
        <v>0.375</v>
      </c>
      <c r="Q116" s="13">
        <f>P116+TIME(0,L116,0)</f>
        <v>0.388888888888889017</v>
      </c>
      <c r="T116" s="80"/>
      <c r="U116" t="s">
        <v>57</v>
      </c>
      <c r="V116" t="s">
        <v>44</v>
      </c>
      <c r="W116" t="s">
        <v>44</v>
      </c>
      <c r="X116" s="2" t="s">
        <v>41</v>
      </c>
      <c r="Y116" s="54" t="s">
        <v>78</v>
      </c>
    </row>
    <row r="117" spans="1:25" outlineLevel="2">
      <c r="A117" s="7" t="n">
        <v>14</v>
      </c>
      <c r="B117" s="39"/>
      <c r="C117" s="13">
        <f>C116+TIME(0,L116,0)</f>
        <v>0.0555555555555559977</v>
      </c>
      <c r="H117" s="2"/>
      <c r="I117" s="41"/>
      <c r="J117" s="2" t="n">
        <v>5</v>
      </c>
      <c r="K117" s="2"/>
      <c r="L117" s="7">
        <f>I117+J117+K117</f>
        <v>5</v>
      </c>
      <c r="N117" s="7"/>
      <c r="P117" s="13">
        <f>P116+TIME(0,L116,0)</f>
        <v>0.388888888888889017</v>
      </c>
      <c r="Q117" s="13">
        <f>P117+TIME(0,L117,0)</f>
        <v>0.392361111111110983</v>
      </c>
      <c r="T117" s="80"/>
      <c r="U117" t="s">
        <v>37</v>
      </c>
      <c r="Y117" s="54"/>
    </row>
    <row r="118" spans="1:25" outlineLevel="2">
      <c r="A118" s="7"/>
      <c r="B118" s="39"/>
      <c r="C118" s="13">
        <f>C117+TIME(0,L117,0)</f>
        <v>0.0590277777777779988</v>
      </c>
      <c r="D118">
        <f>L118</f>
        <v>10</v>
      </c>
      <c r="H118" s="2"/>
      <c r="I118" s="41" t="n">
        <v>6</v>
      </c>
      <c r="J118" s="2" t="n">
        <v>4</v>
      </c>
      <c r="K118" s="2"/>
      <c r="L118" s="7">
        <f>I118+J118+K118</f>
        <v>10</v>
      </c>
      <c r="N118" s="7"/>
      <c r="P118" s="13">
        <f>P117+TIME(0,L117,0)</f>
        <v>0.392361111111110983</v>
      </c>
      <c r="Q118" s="13">
        <f>P118+TIME(0,L118,0)</f>
        <v>0.399305555555555003</v>
      </c>
      <c r="S118" t="s">
        <v>31</v>
      </c>
      <c r="T118" s="80"/>
      <c r="U118" t="s">
        <v>37</v>
      </c>
      <c r="Y118" s="54"/>
    </row>
    <row r="119" spans="1:25" outlineLevel="2">
      <c r="A119" s="7"/>
      <c r="B119" s="39"/>
      <c r="C119" s="13">
        <f>C118+TIME(0,L118,0)</f>
        <v>0.0659722222222220012</v>
      </c>
      <c r="D119">
        <f>L119</f>
        <v>8</v>
      </c>
      <c r="H119" s="2"/>
      <c r="I119" s="41" t="n">
        <v>6</v>
      </c>
      <c r="J119" s="2" t="n">
        <v>2</v>
      </c>
      <c r="K119" s="2"/>
      <c r="L119" s="7">
        <f>I119+J119+K119</f>
        <v>8</v>
      </c>
      <c r="N119" s="7"/>
      <c r="P119" s="13">
        <f>P118+TIME(0,L118,0)</f>
        <v>0.399305555555555003</v>
      </c>
      <c r="Q119" s="13">
        <f>P119+TIME(0,L119,0)</f>
        <v>0.404861111111110983</v>
      </c>
      <c r="S119" t="s">
        <v>49</v>
      </c>
      <c r="T119" s="80"/>
      <c r="U119" t="s">
        <v>37</v>
      </c>
      <c r="Y119" s="54"/>
    </row>
    <row r="120" spans="1:25" outlineLevel="2">
      <c r="A120" s="7"/>
      <c r="B120" s="39"/>
      <c r="C120" s="13">
        <f>C119+TIME(0,L119,0)</f>
        <v>0.07152777777777799</v>
      </c>
      <c r="D120">
        <f>L120</f>
        <v>8</v>
      </c>
      <c r="H120" s="2"/>
      <c r="I120" s="41" t="n">
        <v>6</v>
      </c>
      <c r="J120" s="2" t="n">
        <v>2</v>
      </c>
      <c r="K120" s="2"/>
      <c r="L120" s="7">
        <f>I120+J120+K120</f>
        <v>8</v>
      </c>
      <c r="N120" s="7"/>
      <c r="P120" s="13">
        <f>P119+TIME(0,L119,0)</f>
        <v>0.404861111111110983</v>
      </c>
      <c r="Q120" s="13">
        <f>P120+TIME(0,L120,0)</f>
        <v>0.410416666666666963</v>
      </c>
      <c r="S120" s="45" t="s">
        <v>46</v>
      </c>
      <c r="T120" s="80"/>
      <c r="U120" t="s">
        <v>37</v>
      </c>
      <c r="Y120" s="54"/>
    </row>
    <row r="121" spans="1:25" outlineLevel="2">
      <c r="A121" s="7"/>
      <c r="B121" s="39"/>
      <c r="C121" s="13">
        <f>C120+TIME(0,L120,0)</f>
        <v>0.0770833333333340054</v>
      </c>
      <c r="D121">
        <f>L121</f>
        <v>5</v>
      </c>
      <c r="E121" s="46"/>
      <c r="H121" s="2"/>
      <c r="I121" s="41"/>
      <c r="J121" s="2"/>
      <c r="K121" s="2" t="n">
        <v>5</v>
      </c>
      <c r="L121" s="7">
        <f>I121+J121+K121</f>
        <v>5</v>
      </c>
      <c r="N121" s="7"/>
      <c r="P121" s="13">
        <f>P120+TIME(0,L120,0)</f>
        <v>0.410416666666666963</v>
      </c>
      <c r="Q121" s="13">
        <f>P121+TIME(0,L121,0)</f>
        <v>0.413888888888888928</v>
      </c>
      <c r="T121" s="80"/>
      <c r="U121" t="s">
        <v>45</v>
      </c>
      <c r="Y121" s="54"/>
    </row>
    <row r="122" spans="1:25" outlineLevel="2">
      <c r="A122" s="7"/>
      <c r="B122" s="39"/>
      <c r="C122" s="13">
        <f>C121+TIME(0,L121,0)</f>
        <v>0.0805555555555559977</v>
      </c>
      <c r="D122">
        <f>L122</f>
        <v>33</v>
      </c>
      <c r="H122" s="2"/>
      <c r="I122" s="41" t="n">
        <v>31</v>
      </c>
      <c r="J122" s="2" t="n">
        <v>2</v>
      </c>
      <c r="K122" s="2"/>
      <c r="L122" s="7">
        <f>I122+J122+K122</f>
        <v>33</v>
      </c>
      <c r="N122" s="7"/>
      <c r="P122" s="13">
        <f>P121+TIME(0,L121,0)</f>
        <v>0.413888888888888928</v>
      </c>
      <c r="Q122" s="13">
        <f>P122+TIME(0,L122,0)</f>
        <v>0.43680555555555598</v>
      </c>
      <c r="T122" s="80"/>
      <c r="U122" t="s">
        <v>57</v>
      </c>
      <c r="Y122" s="54"/>
    </row>
    <row r="123" spans="1:25" outlineLevel="2">
      <c r="A123" s="7"/>
      <c r="B123" s="39"/>
      <c r="C123" s="13">
        <f>C122+TIME(0,L122,0)</f>
        <v>0.103472222222223009</v>
      </c>
      <c r="D123">
        <f>L123</f>
        <v>5</v>
      </c>
      <c r="E123" s="46"/>
      <c r="H123" s="2"/>
      <c r="I123" s="41"/>
      <c r="J123" s="2"/>
      <c r="K123" s="2" t="n">
        <v>5</v>
      </c>
      <c r="L123" s="7">
        <f>I123+J123+K123</f>
        <v>5</v>
      </c>
      <c r="N123" s="7"/>
      <c r="P123" s="13">
        <f>P122+TIME(0,L122,0)</f>
        <v>0.43680555555555598</v>
      </c>
      <c r="Q123" s="13">
        <f>P123+TIME(0,L123,0)</f>
        <v>0.440277777777778034</v>
      </c>
      <c r="T123" s="80"/>
      <c r="U123" t="s">
        <v>45</v>
      </c>
      <c r="Y123" s="54"/>
    </row>
    <row r="124" spans="1:25" outlineLevel="2">
      <c r="A124" s="7"/>
      <c r="B124" s="39"/>
      <c r="C124" s="13">
        <f>C123+TIME(0,L123,0)</f>
        <v>0.106944444444444997</v>
      </c>
      <c r="D124">
        <f>L124</f>
        <v>42</v>
      </c>
      <c r="H124" s="2"/>
      <c r="I124" s="41" t="n">
        <v>35</v>
      </c>
      <c r="J124" s="2" t="n">
        <v>7</v>
      </c>
      <c r="K124" s="2"/>
      <c r="L124" s="7">
        <f>I124+J124+K124</f>
        <v>42</v>
      </c>
      <c r="N124" s="7"/>
      <c r="P124" s="13">
        <f>P123+TIME(0,L123,0)</f>
        <v>0.440277777777778034</v>
      </c>
      <c r="Q124" s="13">
        <f>P124+TIME(0,L124,0)</f>
        <v>0.469444444444444997</v>
      </c>
      <c r="T124" s="80"/>
      <c r="U124" t="s">
        <v>37</v>
      </c>
      <c r="Y124" s="54"/>
    </row>
    <row r="125" spans="1:25" outlineLevel="2">
      <c r="A125" s="7"/>
      <c r="B125" s="39"/>
      <c r="C125" s="13">
        <f>C124+TIME(0,L124,0)</f>
        <v>0.136111111111111982</v>
      </c>
      <c r="D125">
        <f>L125</f>
        <v>5</v>
      </c>
      <c r="E125" s="46"/>
      <c r="H125" s="2"/>
      <c r="I125" s="41"/>
      <c r="J125" s="2"/>
      <c r="K125" s="2" t="n">
        <v>5</v>
      </c>
      <c r="L125" s="7">
        <f>I125+J125+K125</f>
        <v>5</v>
      </c>
      <c r="N125" s="7"/>
      <c r="P125" s="13">
        <f>P124+TIME(0,L124,0)</f>
        <v>0.469444444444444997</v>
      </c>
      <c r="Q125" s="13">
        <f>P125+TIME(0,L125,0)</f>
        <v>0.472916666666666963</v>
      </c>
      <c r="T125" s="80"/>
      <c r="U125" t="s">
        <v>45</v>
      </c>
      <c r="Y125" s="54"/>
    </row>
    <row r="126" spans="1:25" outlineLevel="2">
      <c r="A126" s="7"/>
      <c r="B126" s="39"/>
      <c r="C126" s="13">
        <f>C125+TIME(0,L125,0)</f>
        <v>0.139583333333334014</v>
      </c>
      <c r="D126">
        <f>L126</f>
        <v>29</v>
      </c>
      <c r="H126" s="2"/>
      <c r="I126" s="82" t="n">
        <v>26</v>
      </c>
      <c r="J126" s="2" t="n">
        <v>3</v>
      </c>
      <c r="K126" s="2"/>
      <c r="L126" s="7">
        <f>I126+J126+K126</f>
        <v>29</v>
      </c>
      <c r="N126" s="7"/>
      <c r="P126" s="13">
        <f>P125+TIME(0,L125,0)</f>
        <v>0.472916666666666963</v>
      </c>
      <c r="Q126" s="13">
        <f>P126+TIME(0,L126,0)</f>
        <v>0.493055555555556069</v>
      </c>
      <c r="T126" s="80"/>
      <c r="U126" t="s">
        <v>38</v>
      </c>
      <c r="Y126" s="54"/>
    </row>
    <row r="127" spans="1:25" outlineLevel="2">
      <c r="A127" s="7"/>
      <c r="B127" s="39"/>
      <c r="C127" s="13">
        <f>C126+TIME(0,L126,0)</f>
        <v>0.159722222222222987</v>
      </c>
      <c r="D127">
        <f>L127</f>
        <v>5</v>
      </c>
      <c r="E127" s="46"/>
      <c r="H127" s="2"/>
      <c r="I127" s="41"/>
      <c r="J127" s="2"/>
      <c r="K127" s="2" t="n">
        <v>5</v>
      </c>
      <c r="L127" s="7">
        <f>I127+J127+K127</f>
        <v>5</v>
      </c>
      <c r="N127" s="7"/>
      <c r="P127" s="13">
        <f>P126+TIME(0,L126,0)</f>
        <v>0.493055555555556069</v>
      </c>
      <c r="Q127" s="13">
        <f>P127+TIME(0,L127,0)</f>
        <v>0.496527777777778034</v>
      </c>
      <c r="T127" s="80"/>
      <c r="U127" t="s">
        <v>45</v>
      </c>
      <c r="Y127" s="54"/>
    </row>
    <row r="128" spans="1:25" outlineLevel="2">
      <c r="A128" s="7"/>
      <c r="B128" s="39"/>
      <c r="C128" s="13">
        <f>C127+TIME(0,L127,0)</f>
        <v>0.163194444444444997</v>
      </c>
      <c r="D128">
        <f>L128</f>
        <v>35</v>
      </c>
      <c r="H128" s="2"/>
      <c r="I128" s="41" t="n">
        <v>31</v>
      </c>
      <c r="J128" s="2" t="n">
        <v>4</v>
      </c>
      <c r="K128" s="2"/>
      <c r="L128" s="7">
        <f>I128+J128+K128</f>
        <v>35</v>
      </c>
      <c r="N128" s="7"/>
      <c r="P128" s="13">
        <f>P127+TIME(0,L127,0)</f>
        <v>0.496527777777778034</v>
      </c>
      <c r="Q128" s="13">
        <f>P128+TIME(0,L128,0)</f>
        <v>0.520833333333334014</v>
      </c>
      <c r="T128" s="80"/>
      <c r="U128" t="s">
        <v>38</v>
      </c>
      <c r="Y128" s="54"/>
    </row>
    <row r="129" spans="1:25" outlineLevel="2">
      <c r="A129" s="7"/>
      <c r="B129" s="39"/>
      <c r="C129" s="13">
        <f>C128+TIME(0,L128,0)</f>
        <v>0.187500000000000995</v>
      </c>
      <c r="D129">
        <f>L129</f>
        <v>35</v>
      </c>
      <c r="H129" s="2"/>
      <c r="I129" s="41" t="n">
        <v>25</v>
      </c>
      <c r="J129" s="2" t="n">
        <v>10</v>
      </c>
      <c r="K129" s="2"/>
      <c r="L129" s="7">
        <f>I129+J129+K129</f>
        <v>35</v>
      </c>
      <c r="N129" s="7"/>
      <c r="P129" s="13">
        <f>P128+TIME(0,L128,0)</f>
        <v>0.520833333333334014</v>
      </c>
      <c r="Q129" s="13">
        <f>P129+TIME(0,L129,0)</f>
        <v>0.545138888888889994</v>
      </c>
      <c r="T129" s="80"/>
      <c r="U129" t="s">
        <v>57</v>
      </c>
      <c r="Y129" s="54"/>
    </row>
    <row r="130" spans="1:25" outlineLevel="2">
      <c r="A130" s="7"/>
      <c r="B130" s="39"/>
      <c r="C130" s="13">
        <f>C129+TIME(0,L129,0)</f>
        <v>0.211805555555557001</v>
      </c>
      <c r="D130">
        <f>L130</f>
        <v>25</v>
      </c>
      <c r="E130" s="45"/>
      <c r="H130" s="2"/>
      <c r="I130" s="41"/>
      <c r="J130" s="2"/>
      <c r="K130" s="2" t="n">
        <v>25</v>
      </c>
      <c r="L130" s="7">
        <f>I130+J130+K130</f>
        <v>25</v>
      </c>
      <c r="N130" s="7"/>
      <c r="P130" s="13">
        <f>P129+TIME(0,L129,0)</f>
        <v>0.545138888888889994</v>
      </c>
      <c r="Q130" s="13">
        <f>P130+TIME(0,L130,0)</f>
        <v>0.562500000000000977</v>
      </c>
      <c r="S130" t="s">
        <v>79</v>
      </c>
      <c r="T130" s="80"/>
      <c r="U130" t="s">
        <v>57</v>
      </c>
      <c r="Y130" s="54"/>
    </row>
    <row r="131" spans="1:25" outlineLevel="2">
      <c r="A131" s="7"/>
      <c r="B131" s="39">
        <f>B116+TIME(0,L131,0)</f>
        <v>0.5625</v>
      </c>
      <c r="C131" s="38">
        <f>B131-TIME(8,0,0)</f>
        <v>0.229166666666667007</v>
      </c>
      <c r="D131" s="97">
        <f>SUM(D118:D130)</f>
        <v>245</v>
      </c>
      <c r="E131" s="97"/>
      <c r="H131" s="2"/>
      <c r="I131" s="12">
        <f>SUM(I116:I130)</f>
        <v>166</v>
      </c>
      <c r="J131" s="12">
        <f>SUM(J116:J130)</f>
        <v>54</v>
      </c>
      <c r="K131" s="12">
        <f>SUM(K116:K130)</f>
        <v>50</v>
      </c>
      <c r="L131" s="36">
        <f>SUM(L116:L130)</f>
        <v>270</v>
      </c>
      <c r="N131" s="7"/>
      <c r="P131" s="13"/>
      <c r="Q131" s="13"/>
      <c r="T131" s="80"/>
      <c r="Y131" s="54"/>
    </row>
    <row r="132" spans="1:25" outlineLevel="1">
      <c r="A132" s="7"/>
      <c r="B132" s="39"/>
      <c r="C132" s="38"/>
      <c r="D132" s="11"/>
      <c r="H132" s="18" t="s">
        <v>80</v>
      </c>
      <c r="I132" s="15">
        <f>TIME(0,I131,0)</f>
        <v>0.115277777777778012</v>
      </c>
      <c r="J132" s="15">
        <f>TIME(0,J131,0)</f>
        <v>0.0375</v>
      </c>
      <c r="K132" s="15">
        <f>TIME(0,K131,0)</f>
        <v>0.0347222222222220012</v>
      </c>
      <c r="L132" s="4">
        <f>TIME(0,L131,0)</f>
        <v>0.1875</v>
      </c>
      <c r="N132" s="7"/>
      <c r="P132" s="13"/>
      <c r="Q132" s="13"/>
      <c r="T132" s="80"/>
      <c r="Y132" s="2"/>
    </row>
    <row r="133" spans="1:28" s="19" customFormat="1" ht="19.10">
      <c r="A133" s="23"/>
      <c r="C133" s="57"/>
      <c r="D133" s="56"/>
      <c r="H133" s="26" t="s">
        <v>81</v>
      </c>
      <c r="I133" s="25">
        <f>I132+I104+I114</f>
        <v>0.363194444444444997</v>
      </c>
      <c r="J133" s="25">
        <f>J132+J104+J114</f>
        <v>0.24375</v>
      </c>
      <c r="K133" s="25">
        <f>K132+K104+K114</f>
        <v>0.143055555555555003</v>
      </c>
      <c r="L133" s="24">
        <f>L132+L104+L114</f>
        <v>0.75</v>
      </c>
      <c r="N133" s="23"/>
      <c r="T133" s="81"/>
      <c r="X133" s="20"/>
      <c r="Y133" s="20"/>
      <c r="AA133" s="20"/>
      <c r="AB133" s="20"/>
    </row>
    <row r="134" spans="1:25" outlineLevel="1">
      <c r="A134" s="7"/>
      <c r="B134" s="48" t="n">
        <v>150</v>
      </c>
      <c r="C134" s="48"/>
      <c r="D134" s="48"/>
      <c r="E134" s="78" t="s">
        <v>82</v>
      </c>
      <c r="F134" s="49"/>
      <c r="G134" s="49"/>
      <c r="H134" s="48"/>
      <c r="I134" s="48"/>
      <c r="J134" s="48"/>
      <c r="K134" s="48"/>
      <c r="L134" s="47"/>
      <c r="N134" s="7"/>
      <c r="P134" s="42"/>
      <c r="Q134" s="13"/>
      <c r="T134" s="80"/>
      <c r="Y134" s="2"/>
    </row>
    <row r="135" spans="1:25" outlineLevel="2">
      <c r="A135" s="7"/>
      <c r="B135" s="39">
        <f>B131+TIME(0,B134,0)</f>
        <v>0.666666666666666963</v>
      </c>
      <c r="C135" s="38">
        <f>B135-TIME(8,0,0)</f>
        <v>0.33333333333333397</v>
      </c>
      <c r="D135">
        <f>L135</f>
        <v>15</v>
      </c>
      <c r="H135" s="2"/>
      <c r="I135" s="41"/>
      <c r="J135" s="2" t="n">
        <v>15</v>
      </c>
      <c r="K135" s="2"/>
      <c r="L135" s="7">
        <f>I135+J135+K135</f>
        <v>15</v>
      </c>
      <c r="N135" s="7"/>
      <c r="P135" s="13">
        <f>B135</f>
        <v>0.666666666666666963</v>
      </c>
      <c r="Q135" s="13">
        <f>P135+TIME(0,L135,0)</f>
        <v>0.677083333333334014</v>
      </c>
      <c r="T135" s="80"/>
      <c r="U135" t="s">
        <v>57</v>
      </c>
      <c r="Y135" s="54"/>
    </row>
    <row r="136" spans="1:25" outlineLevel="2">
      <c r="A136" s="7"/>
      <c r="B136" s="39"/>
      <c r="C136" s="13">
        <f>C135+TIME(0,L135,0)</f>
        <v>0.343750000000000977</v>
      </c>
      <c r="D136">
        <f>L136</f>
        <v>25</v>
      </c>
      <c r="G136" s="2"/>
      <c r="H136" s="2"/>
      <c r="I136" s="41"/>
      <c r="J136" s="2" t="n">
        <v>25</v>
      </c>
      <c r="K136" s="2"/>
      <c r="L136" s="7">
        <f>I136+J136+K136</f>
        <v>25</v>
      </c>
      <c r="N136" s="7"/>
      <c r="P136" s="13">
        <f>P135+TIME(0,L135,0)</f>
        <v>0.677083333333334014</v>
      </c>
      <c r="Q136" s="13">
        <f>P136+TIME(0,L136,0)</f>
        <v>0.694444444444444997</v>
      </c>
      <c r="T136" s="35" t="s">
        <v>51</v>
      </c>
      <c r="U136" t="s">
        <v>9</v>
      </c>
      <c r="Y136" s="54"/>
    </row>
    <row r="137" spans="1:25" outlineLevel="2">
      <c r="A137" s="7"/>
      <c r="C137" s="13">
        <f>C136+TIME(0,L136,0)</f>
        <v>0.361111111111112004</v>
      </c>
      <c r="D137">
        <f>L137</f>
        <v>5</v>
      </c>
      <c r="E137" s="46"/>
      <c r="G137" s="2"/>
      <c r="H137" s="2"/>
      <c r="I137" s="41"/>
      <c r="J137" s="2"/>
      <c r="K137" s="2" t="n">
        <v>5</v>
      </c>
      <c r="L137" s="7">
        <f>I137+J137+K137</f>
        <v>5</v>
      </c>
      <c r="N137" s="7"/>
      <c r="P137" s="13">
        <f>P136+TIME(0,L136,0)</f>
        <v>0.694444444444444997</v>
      </c>
      <c r="Q137" s="13">
        <f>P137+TIME(0,L137,0)</f>
        <v>0.697916666666666963</v>
      </c>
      <c r="T137" s="80"/>
      <c r="U137" t="s">
        <v>45</v>
      </c>
      <c r="V137" t="s">
        <v>37</v>
      </c>
      <c r="W137" t="s">
        <v>44</v>
      </c>
      <c r="Y137" s="2"/>
    </row>
    <row r="138" spans="1:25" outlineLevel="2">
      <c r="A138" s="7"/>
      <c r="B138" s="11"/>
      <c r="C138" s="13">
        <f>C137+TIME(0,L137,0)</f>
        <v>0.36458333333333397</v>
      </c>
      <c r="D138">
        <f>L138</f>
        <v>0</v>
      </c>
      <c r="G138" s="65" t="s">
        <v>83</v>
      </c>
      <c r="H138" s="2"/>
      <c r="I138" s="41" t="n">
        <v>0</v>
      </c>
      <c r="J138" s="2" t="n">
        <v>0</v>
      </c>
      <c r="K138" s="2"/>
      <c r="L138" s="7">
        <f>I138+J138+K138</f>
        <v>0</v>
      </c>
      <c r="N138" s="7"/>
      <c r="P138" s="13">
        <f>P137+TIME(0,L137,0)</f>
        <v>0.697916666666666963</v>
      </c>
      <c r="Q138" s="13">
        <f>P138+TIME(0,L138,0)</f>
        <v>0.697916666666666963</v>
      </c>
      <c r="S138" t="s">
        <v>49</v>
      </c>
      <c r="T138" s="80"/>
      <c r="U138" t="s">
        <v>38</v>
      </c>
      <c r="V138" t="s">
        <v>45</v>
      </c>
      <c r="Y138" s="2"/>
    </row>
    <row r="139" spans="1:25" outlineLevel="2">
      <c r="A139" s="7" t="n">
        <v>15</v>
      </c>
      <c r="B139" s="11"/>
      <c r="C139" s="13">
        <f>C138+TIME(0,L138,0)</f>
        <v>0.36458333333333397</v>
      </c>
      <c r="D139">
        <f>L139</f>
        <v>75</v>
      </c>
      <c r="H139" s="2"/>
      <c r="I139" s="41" t="n">
        <v>66</v>
      </c>
      <c r="J139" s="2" t="n">
        <v>9</v>
      </c>
      <c r="K139" s="2"/>
      <c r="L139" s="7">
        <f>I139+J139+K139</f>
        <v>75</v>
      </c>
      <c r="N139" s="7"/>
      <c r="P139" s="13">
        <f>P138+TIME(0,L138,0)</f>
        <v>0.697916666666666963</v>
      </c>
      <c r="Q139" s="13">
        <f>P139+TIME(0,L139,0)</f>
        <v>0.75</v>
      </c>
      <c r="S139" s="104" t="s">
        <v>31</v>
      </c>
      <c r="T139" s="80"/>
      <c r="U139" s="3" t="s">
        <v>38</v>
      </c>
      <c r="V139" t="s">
        <v>37</v>
      </c>
      <c r="W139" t="s">
        <v>37</v>
      </c>
      <c r="Y139" s="2"/>
    </row>
    <row r="140" spans="1:29" outlineLevel="2">
      <c r="A140" s="7"/>
      <c r="B140" s="53"/>
      <c r="C140" s="13">
        <f>C139+TIME(0,L139,0)</f>
        <v>0.416666666666667052</v>
      </c>
      <c r="D140">
        <f>L140</f>
        <v>20</v>
      </c>
      <c r="H140" s="2"/>
      <c r="I140" s="41"/>
      <c r="J140" s="2" t="n">
        <v>10</v>
      </c>
      <c r="K140" s="2" t="n">
        <v>10</v>
      </c>
      <c r="L140" s="7">
        <f>I140+J140+K140</f>
        <v>20</v>
      </c>
      <c r="N140" s="7"/>
      <c r="P140" s="42">
        <f>P139+TIME(0,L139,0)</f>
        <v>0.75</v>
      </c>
      <c r="Q140" s="13">
        <f>P140+TIME(0,L140,0)</f>
        <v>0.763888888888888928</v>
      </c>
      <c r="S140" t="s">
        <v>49</v>
      </c>
      <c r="T140" s="80"/>
      <c r="U140" t="s">
        <v>57</v>
      </c>
      <c r="V140" t="s">
        <v>44</v>
      </c>
      <c r="W140" t="s">
        <v>9</v>
      </c>
      <c r="Y140" s="2"/>
      <c r="AC140" s="40"/>
    </row>
    <row r="141" spans="1:25" outlineLevel="2">
      <c r="A141" s="7"/>
      <c r="B141" s="39">
        <f>B135+TIME(0,L141,0)</f>
        <v>0.763888888888888928</v>
      </c>
      <c r="C141" s="38">
        <f>B141-TIME(8,0,0)</f>
        <v>0.430555555555556069</v>
      </c>
      <c r="D141" s="97">
        <f>SUM(D135:D140)</f>
        <v>140</v>
      </c>
      <c r="E141" s="97"/>
      <c r="H141" s="12"/>
      <c r="I141" s="37">
        <f>SUM(I135:I140)</f>
        <v>66</v>
      </c>
      <c r="J141" s="12">
        <f>SUM(J135:J140)</f>
        <v>59</v>
      </c>
      <c r="K141" s="12">
        <f>SUM(K135:K140)</f>
        <v>15</v>
      </c>
      <c r="L141" s="36">
        <f>SUM(L135:L140)</f>
        <v>140</v>
      </c>
      <c r="N141" s="7">
        <f>L141</f>
        <v>140</v>
      </c>
      <c r="P141" s="13"/>
      <c r="Q141" s="13"/>
      <c r="T141" s="80"/>
      <c r="Y141" s="2"/>
    </row>
    <row r="142" spans="1:25" outlineLevel="1">
      <c r="A142" s="7"/>
      <c r="B142" s="39"/>
      <c r="C142" s="38"/>
      <c r="D142" s="11"/>
      <c r="H142" s="2" t="s">
        <v>39</v>
      </c>
      <c r="I142" s="15">
        <f>TIME(0,I141,0)</f>
        <v>0.0458333333333330017</v>
      </c>
      <c r="J142" s="15">
        <f>TIME(0,J141,0)</f>
        <v>0.0409722222222220012</v>
      </c>
      <c r="K142" s="15">
        <f>TIME(0,K141,0)</f>
        <v>0.0104166666666669983</v>
      </c>
      <c r="L142" s="4">
        <f>TIME(0,L141,0)</f>
        <v>0.0972222222222220012</v>
      </c>
      <c r="N142" s="7"/>
      <c r="P142" s="13"/>
      <c r="Q142" s="13"/>
      <c r="T142" s="80"/>
      <c r="Y142" s="2"/>
    </row>
    <row r="143" spans="1:29" outlineLevel="1">
      <c r="A143" s="33" t="s">
        <v>53</v>
      </c>
      <c r="B143" s="96"/>
      <c r="C143" s="100" t="n">
        <v>45233</v>
      </c>
      <c r="D143" s="100"/>
      <c r="E143" s="33" t="s">
        <v>82</v>
      </c>
      <c r="F143" s="30"/>
      <c r="G143" s="30"/>
      <c r="H143" s="29"/>
      <c r="I143" s="29"/>
      <c r="J143" s="29"/>
      <c r="K143" s="29"/>
      <c r="L143" s="28"/>
      <c r="N143" s="28">
        <f>SUM(N144:N165)</f>
        <v>375</v>
      </c>
      <c r="O143" s="13">
        <f>TIME(INT(N143/60),MOD(N143,60),0)</f>
        <v>0.260416666666667007</v>
      </c>
      <c r="T143" s="80"/>
      <c r="Y143" s="2"/>
      <c r="AC143" s="17"/>
    </row>
    <row r="144" spans="1:25" outlineLevel="2">
      <c r="A144" s="7"/>
      <c r="B144" s="39" t="n">
        <v>0.375</v>
      </c>
      <c r="C144" s="38">
        <f>B144-TIME(8,0,0)</f>
        <v>0.0416666666666669983</v>
      </c>
      <c r="D144">
        <f>L144</f>
        <v>20</v>
      </c>
      <c r="H144" s="2"/>
      <c r="I144" s="41"/>
      <c r="J144" s="2" t="n">
        <v>20</v>
      </c>
      <c r="K144" s="2"/>
      <c r="L144" s="7">
        <f>I144+J144+K144</f>
        <v>20</v>
      </c>
      <c r="N144" s="7"/>
      <c r="P144" s="13">
        <f>B144</f>
        <v>0.375</v>
      </c>
      <c r="Q144" s="13">
        <f>P144+TIME(0,L144,0)</f>
        <v>0.388888888888889017</v>
      </c>
      <c r="T144" s="80"/>
      <c r="U144" t="s">
        <v>38</v>
      </c>
      <c r="V144" t="s">
        <v>37</v>
      </c>
      <c r="W144" t="s">
        <v>37</v>
      </c>
      <c r="X144" s="2" t="s">
        <v>41</v>
      </c>
      <c r="Y144" s="2"/>
    </row>
    <row r="145" spans="1:25" outlineLevel="2">
      <c r="A145" s="7"/>
      <c r="C145" s="13">
        <f>C144+TIME(0,L144,0)</f>
        <v>0.0555555555555559977</v>
      </c>
      <c r="D145">
        <f>L145</f>
        <v>5</v>
      </c>
      <c r="E145" s="46"/>
      <c r="H145" s="2"/>
      <c r="I145" s="41"/>
      <c r="J145" s="2"/>
      <c r="K145" s="2" t="n">
        <v>5</v>
      </c>
      <c r="L145" s="7">
        <f>I145+J145+K145</f>
        <v>5</v>
      </c>
      <c r="N145" s="7"/>
      <c r="P145" s="13">
        <f>P144+TIME(0,L144,0)</f>
        <v>0.388888888888889017</v>
      </c>
      <c r="Q145" s="13">
        <f>P145+TIME(0,L145,0)</f>
        <v>0.392361111111110983</v>
      </c>
      <c r="T145" s="80"/>
      <c r="U145" t="s">
        <v>45</v>
      </c>
      <c r="V145" t="s">
        <v>37</v>
      </c>
      <c r="Y145" s="2"/>
    </row>
    <row r="146" spans="1:26" outlineLevel="2">
      <c r="A146" s="7"/>
      <c r="B146" s="11"/>
      <c r="C146" s="13">
        <f>C145+TIME(0,L145,0)</f>
        <v>0.0590277777777779988</v>
      </c>
      <c r="D146">
        <f>L146</f>
        <v>36</v>
      </c>
      <c r="G146" s="2"/>
      <c r="H146" s="2"/>
      <c r="I146" s="41" t="n">
        <v>31</v>
      </c>
      <c r="J146" s="2" t="n">
        <v>5</v>
      </c>
      <c r="K146" s="2"/>
      <c r="L146" s="7">
        <f>I146+J146+K146</f>
        <v>36</v>
      </c>
      <c r="N146" s="7"/>
      <c r="P146" s="42">
        <f>P145+TIME(0,L145,0)</f>
        <v>0.392361111111110983</v>
      </c>
      <c r="Q146" s="13">
        <f>P146+TIME(0,L146,0)</f>
        <v>0.417361111111110983</v>
      </c>
      <c r="S146" t="s">
        <v>49</v>
      </c>
      <c r="T146" s="80"/>
      <c r="U146" t="s">
        <v>37</v>
      </c>
      <c r="V146" t="s">
        <v>45</v>
      </c>
      <c r="Y146" s="2"/>
      <c r="Z146" s="101"/>
    </row>
    <row r="147" spans="1:26" outlineLevel="2">
      <c r="A147" s="2"/>
      <c r="B147" s="11"/>
      <c r="C147" s="13">
        <f>C146+TIME(0,L146,0)</f>
        <v>0.0840277777777780166</v>
      </c>
      <c r="D147">
        <f>L147</f>
        <v>5</v>
      </c>
      <c r="E147" s="46"/>
      <c r="H147" s="2"/>
      <c r="I147" s="41"/>
      <c r="J147" s="2"/>
      <c r="K147" s="2" t="n">
        <v>5</v>
      </c>
      <c r="L147" s="7">
        <f>I147+J147+K147</f>
        <v>5</v>
      </c>
      <c r="N147" s="7"/>
      <c r="P147" s="13">
        <f>P146+TIME(0,L146,0)</f>
        <v>0.417361111111110983</v>
      </c>
      <c r="Q147" s="13">
        <f>P147+TIME(0,L147,0)</f>
        <v>0.420833333333333037</v>
      </c>
      <c r="T147" s="80"/>
      <c r="U147" t="s">
        <v>45</v>
      </c>
      <c r="V147" t="s">
        <v>37</v>
      </c>
      <c r="W147" t="s">
        <v>9</v>
      </c>
      <c r="Y147" s="2"/>
      <c r="Z147" s="101"/>
    </row>
    <row r="148" spans="1:26" outlineLevel="2">
      <c r="A148" s="7" t="n">
        <v>16</v>
      </c>
      <c r="B148" s="11"/>
      <c r="C148" s="13">
        <f>C147+TIME(0,L147,0)</f>
        <v>0.0875</v>
      </c>
      <c r="D148">
        <f>L148</f>
        <v>66</v>
      </c>
      <c r="H148" s="2"/>
      <c r="I148" s="41" t="n">
        <v>50</v>
      </c>
      <c r="J148" s="2" t="n">
        <v>15</v>
      </c>
      <c r="K148" s="2" t="n">
        <v>1</v>
      </c>
      <c r="L148" s="7">
        <f>I148+J148+K148</f>
        <v>66</v>
      </c>
      <c r="N148" s="7"/>
      <c r="P148" s="42">
        <f>P147+TIME(0,L147,0)</f>
        <v>0.420833333333333037</v>
      </c>
      <c r="Q148" s="13">
        <f>P148+TIME(0,L148,0)</f>
        <v>0.466666666666665986</v>
      </c>
      <c r="S148" s="98" t="s">
        <v>46</v>
      </c>
      <c r="T148" s="80"/>
      <c r="U148" t="s">
        <v>57</v>
      </c>
      <c r="V148" t="s">
        <v>44</v>
      </c>
      <c r="W148" t="s">
        <v>44</v>
      </c>
      <c r="Y148" s="2"/>
      <c r="Z148" s="101"/>
    </row>
    <row r="149" spans="1:26" outlineLevel="2">
      <c r="A149" s="7"/>
      <c r="B149" s="11"/>
      <c r="C149" s="13">
        <f>C148+TIME(0,L148,0)</f>
        <v>0.133333333333332993</v>
      </c>
      <c r="D149">
        <f>L149</f>
        <v>10</v>
      </c>
      <c r="H149" s="2"/>
      <c r="I149" s="41" t="n">
        <v>6</v>
      </c>
      <c r="J149" s="2" t="n">
        <v>3</v>
      </c>
      <c r="K149" s="2" t="n">
        <v>1</v>
      </c>
      <c r="L149" s="7">
        <f>I149+J149+K149</f>
        <v>10</v>
      </c>
      <c r="N149" s="7"/>
      <c r="P149" s="13">
        <f>P148+TIME(0,L148,0)</f>
        <v>0.466666666666665986</v>
      </c>
      <c r="Q149" s="13">
        <f>P149+TIME(0,L149,0)</f>
        <v>0.473611111111110006</v>
      </c>
      <c r="S149" s="98" t="s">
        <v>46</v>
      </c>
      <c r="T149" s="80"/>
      <c r="U149" t="s">
        <v>38</v>
      </c>
      <c r="V149" t="s">
        <v>44</v>
      </c>
      <c r="W149" t="s">
        <v>44</v>
      </c>
      <c r="Y149" s="2"/>
      <c r="Z149" s="101"/>
    </row>
    <row r="150" spans="1:27" outlineLevel="2">
      <c r="A150" s="7"/>
      <c r="B150" s="11"/>
      <c r="C150" s="13">
        <f>C149+TIME(0,L149,0)</f>
        <v>0.140277777777777013</v>
      </c>
      <c r="D150">
        <f>L150</f>
        <v>12</v>
      </c>
      <c r="H150" s="2"/>
      <c r="I150" s="41" t="n">
        <v>9</v>
      </c>
      <c r="J150" s="2" t="n">
        <v>2</v>
      </c>
      <c r="K150" s="2" t="n">
        <v>1</v>
      </c>
      <c r="L150" s="7">
        <f>I150+J150+K150</f>
        <v>12</v>
      </c>
      <c r="N150" s="7"/>
      <c r="P150" s="13">
        <f>P149+TIME(0,L149,0)</f>
        <v>0.473611111111110006</v>
      </c>
      <c r="Q150" s="13">
        <f>P150+TIME(0,L150,0)</f>
        <v>0.481944444444443043</v>
      </c>
      <c r="S150" s="98" t="s">
        <v>46</v>
      </c>
      <c r="T150" s="80"/>
      <c r="U150" t="s">
        <v>38</v>
      </c>
      <c r="V150" t="s">
        <v>44</v>
      </c>
      <c r="W150" t="s">
        <v>44</v>
      </c>
      <c r="Y150" s="2"/>
      <c r="Z150" s="45"/>
      <c r="AA150" s="2" t="s">
        <v>62</v>
      </c>
    </row>
    <row r="151" spans="1:25" outlineLevel="2">
      <c r="A151" s="7"/>
      <c r="B151" s="11"/>
      <c r="C151" s="13">
        <f>C150+TIME(0,L150,0)</f>
        <v>0.148611111111110006</v>
      </c>
      <c r="D151">
        <f>L151</f>
        <v>26</v>
      </c>
      <c r="H151" s="2"/>
      <c r="I151" s="41" t="n">
        <v>22</v>
      </c>
      <c r="J151" s="2" t="n">
        <v>3</v>
      </c>
      <c r="K151" s="2" t="n">
        <v>1</v>
      </c>
      <c r="L151" s="7">
        <f>I151+J151+K151</f>
        <v>26</v>
      </c>
      <c r="N151" s="7"/>
      <c r="P151" s="13">
        <f>P150+TIME(0,L150,0)</f>
        <v>0.481944444444443043</v>
      </c>
      <c r="Q151" s="13">
        <f>P151+TIME(0,L151,0)</f>
        <v>0.499999999999999023</v>
      </c>
      <c r="S151" s="98" t="s">
        <v>46</v>
      </c>
      <c r="T151" s="80"/>
      <c r="U151" t="s">
        <v>37</v>
      </c>
      <c r="V151" t="s">
        <v>45</v>
      </c>
      <c r="Y151" s="44"/>
    </row>
    <row r="152" spans="1:25" outlineLevel="2">
      <c r="A152" s="7"/>
      <c r="B152" s="11"/>
      <c r="C152" s="13">
        <f>C151+TIME(0,L151,0)</f>
        <v>0.166666666666665986</v>
      </c>
      <c r="D152">
        <f>L152</f>
        <v>10</v>
      </c>
      <c r="H152" s="2"/>
      <c r="I152" s="41" t="n">
        <v>9</v>
      </c>
      <c r="J152" s="2" t="n">
        <v>1</v>
      </c>
      <c r="K152" s="2"/>
      <c r="L152" s="7">
        <f>I152+J152+K152</f>
        <v>10</v>
      </c>
      <c r="N152" s="7"/>
      <c r="P152" s="13">
        <f>P151+TIME(0,L151,0)</f>
        <v>0.499999999999999023</v>
      </c>
      <c r="Q152" s="13">
        <f>P152+TIME(0,L152,0)</f>
        <v>0.506944444444442954</v>
      </c>
      <c r="S152" s="98" t="s">
        <v>46</v>
      </c>
      <c r="T152" s="80"/>
      <c r="U152" t="s">
        <v>37</v>
      </c>
      <c r="V152" t="s">
        <v>37</v>
      </c>
      <c r="W152" t="s">
        <v>37</v>
      </c>
      <c r="Y152" s="2"/>
    </row>
    <row r="153" spans="1:27" outlineLevel="2">
      <c r="A153" s="7"/>
      <c r="B153" s="53"/>
      <c r="C153" s="13">
        <f>C152+TIME(0,L152,0)</f>
        <v>0.173611111111110006</v>
      </c>
      <c r="D153">
        <f>L153</f>
        <v>40</v>
      </c>
      <c r="E153" s="45"/>
      <c r="H153" s="2"/>
      <c r="I153" s="41"/>
      <c r="J153" s="2"/>
      <c r="K153" s="2" t="n">
        <v>40</v>
      </c>
      <c r="L153" s="7">
        <f>I153+J153+K153</f>
        <v>40</v>
      </c>
      <c r="N153" s="7"/>
      <c r="P153" s="13">
        <f>P152+TIME(0,L152,0)</f>
        <v>0.506944444444442954</v>
      </c>
      <c r="Q153" s="13">
        <f>P153+TIME(0,L153,0)</f>
        <v>0.534722222222220989</v>
      </c>
      <c r="T153" s="80"/>
      <c r="U153" t="s">
        <v>57</v>
      </c>
      <c r="V153" t="s">
        <v>37</v>
      </c>
      <c r="W153" t="s">
        <v>44</v>
      </c>
      <c r="Y153" s="2"/>
      <c r="Z153" s="45"/>
      <c r="AA153" s="2" t="s">
        <v>63</v>
      </c>
    </row>
    <row r="154" spans="1:27" outlineLevel="2">
      <c r="A154" s="7"/>
      <c r="C154" s="13">
        <f>C153+TIME(0,L153,0)</f>
        <v>0.201388888888887996</v>
      </c>
      <c r="D154">
        <f>L154</f>
        <v>0</v>
      </c>
      <c r="H154" s="2"/>
      <c r="I154" s="41"/>
      <c r="J154" s="2"/>
      <c r="K154" s="2"/>
      <c r="L154" s="7">
        <f>I154+J154+K154</f>
        <v>0</v>
      </c>
      <c r="N154" s="7"/>
      <c r="P154" s="13">
        <f>P153+TIME(0,L153,0)</f>
        <v>0.534722222222220989</v>
      </c>
      <c r="Q154" s="13">
        <f>P154+TIME(0,L154,0)</f>
        <v>0.534722222222220989</v>
      </c>
      <c r="S154" s="45"/>
      <c r="T154" s="80"/>
      <c r="V154" t="s">
        <v>37</v>
      </c>
      <c r="Y154" s="2"/>
      <c r="Z154" s="45"/>
      <c r="AA154" s="2" t="s">
        <v>63</v>
      </c>
    </row>
    <row r="155" spans="1:25" outlineLevel="2">
      <c r="A155" s="7"/>
      <c r="B155" s="39">
        <f>B144+TIME(0,L155,0)</f>
        <v>0.534722222222221966</v>
      </c>
      <c r="C155" s="38">
        <f>B155-TIME(8,0,0)</f>
        <v>0.201388888888889017</v>
      </c>
      <c r="D155" s="11"/>
      <c r="H155" s="12"/>
      <c r="I155" s="37">
        <f>SUM(I144:I154)</f>
        <v>127</v>
      </c>
      <c r="J155" s="12">
        <f>SUM(J144:J154)</f>
        <v>49</v>
      </c>
      <c r="K155" s="12">
        <f>SUM(K144:K154)</f>
        <v>54</v>
      </c>
      <c r="L155" s="36">
        <f>I155+J155+K155</f>
        <v>230</v>
      </c>
      <c r="N155" s="7">
        <f>L155</f>
        <v>230</v>
      </c>
      <c r="T155" s="80"/>
      <c r="Y155" s="2"/>
    </row>
    <row r="156" spans="1:25" outlineLevel="2">
      <c r="A156" s="7"/>
      <c r="B156" s="48" t="n">
        <v>130</v>
      </c>
      <c r="C156" s="48"/>
      <c r="D156" s="48"/>
      <c r="E156" s="49"/>
      <c r="F156" s="49"/>
      <c r="G156" s="49"/>
      <c r="H156" s="50"/>
      <c r="I156" s="50"/>
      <c r="J156" s="50"/>
      <c r="K156" s="50"/>
      <c r="L156" s="62"/>
      <c r="N156" s="7"/>
      <c r="T156" s="80"/>
      <c r="Y156" s="2"/>
    </row>
    <row r="157" spans="1:26" outlineLevel="2">
      <c r="A157" s="7"/>
      <c r="B157" s="39">
        <f>B155+TIME(0,B156,0)</f>
        <v>0.625</v>
      </c>
      <c r="C157" s="38">
        <f>B157-TIME(8,0,0)</f>
        <v>0.291666666666666998</v>
      </c>
      <c r="D157">
        <f>L157</f>
        <v>5</v>
      </c>
      <c r="E157" s="46"/>
      <c r="H157" s="2"/>
      <c r="I157" s="41"/>
      <c r="J157" s="2" t="n">
        <v>5</v>
      </c>
      <c r="K157" s="2"/>
      <c r="L157" s="7">
        <f>I157+J157+K157</f>
        <v>5</v>
      </c>
      <c r="N157" s="7"/>
      <c r="P157" s="42">
        <f>B157</f>
        <v>0.625</v>
      </c>
      <c r="Q157" s="13">
        <f>P157+TIME(0,L157,0)</f>
        <v>0.628472222222221966</v>
      </c>
      <c r="S157" s="45"/>
      <c r="T157" s="80"/>
      <c r="V157" t="s">
        <v>34</v>
      </c>
      <c r="W157" t="s">
        <v>34</v>
      </c>
      <c r="Y157" s="2"/>
      <c r="Z157" s="45"/>
    </row>
    <row r="158" spans="3:30" outlineLevel="2">
      <c r="C158" s="13">
        <f>C157+TIME(0,L157,0)</f>
        <v>0.295138888888889017</v>
      </c>
      <c r="D158">
        <f>L158</f>
        <v>10</v>
      </c>
      <c r="H158" s="2"/>
      <c r="I158" s="41"/>
      <c r="J158" s="2" t="n">
        <v>10</v>
      </c>
      <c r="K158" s="2"/>
      <c r="L158" s="7">
        <f>I158+J158+K158</f>
        <v>10</v>
      </c>
      <c r="N158" s="7"/>
      <c r="P158" s="13">
        <f>P157+TIME(0,L157,0)</f>
        <v>0.628472222222221966</v>
      </c>
      <c r="Q158" s="13">
        <f>P158+TIME(0,L158,0)</f>
        <v>0.635416666666665986</v>
      </c>
      <c r="T158" s="80"/>
      <c r="U158" t="s">
        <v>37</v>
      </c>
      <c r="V158" t="s">
        <v>9</v>
      </c>
      <c r="W158" t="s">
        <v>44</v>
      </c>
      <c r="X158" s="44" t="s">
        <v>64</v>
      </c>
      <c r="Y158" s="59"/>
      <c r="AC158" s="40"/>
      <c r="AD158" s="45" t="s">
        <v>65</v>
      </c>
    </row>
    <row r="159" spans="1:30" outlineLevel="2">
      <c r="A159" s="7"/>
      <c r="C159" s="13">
        <f>C158+TIME(0,L158,0)</f>
        <v>0.302083333333332993</v>
      </c>
      <c r="D159">
        <f>L159</f>
        <v>0</v>
      </c>
      <c r="E159" s="46"/>
      <c r="H159" s="2"/>
      <c r="I159" s="41"/>
      <c r="J159" s="2"/>
      <c r="K159" s="2" t="n">
        <v>0</v>
      </c>
      <c r="L159" s="7">
        <f>I159+J159+K159</f>
        <v>0</v>
      </c>
      <c r="N159" s="7"/>
      <c r="P159" s="13">
        <f>P158+TIME(0,L158,0)</f>
        <v>0.635416666666665986</v>
      </c>
      <c r="Q159" s="13">
        <f>P159+TIME(0,L159,0)</f>
        <v>0.635416666666665986</v>
      </c>
      <c r="T159" s="80"/>
      <c r="U159" t="s">
        <v>45</v>
      </c>
      <c r="X159" s="44"/>
      <c r="Y159" s="59"/>
      <c r="AC159" s="40"/>
      <c r="AD159" s="45"/>
    </row>
    <row r="160" spans="1:29" outlineLevel="2">
      <c r="A160" s="7" t="n">
        <v>17</v>
      </c>
      <c r="B160" s="11"/>
      <c r="C160" s="13">
        <f>C159+TIME(0,L159,0)</f>
        <v>0.302083333333332993</v>
      </c>
      <c r="D160">
        <f>L160</f>
        <v>45</v>
      </c>
      <c r="H160" s="2"/>
      <c r="I160" s="41" t="n">
        <v>31</v>
      </c>
      <c r="J160" s="2" t="n">
        <v>14</v>
      </c>
      <c r="K160" s="2"/>
      <c r="L160" s="7">
        <f>I160+J160+K160</f>
        <v>45</v>
      </c>
      <c r="N160" s="7"/>
      <c r="P160" s="42">
        <f>P159+TIME(0,L159,0)</f>
        <v>0.635416666666665986</v>
      </c>
      <c r="Q160" s="13">
        <f>P160+TIME(0,L160,0)</f>
        <v>0.666666666666665986</v>
      </c>
      <c r="S160" s="45" t="s">
        <v>46</v>
      </c>
      <c r="T160" s="35" t="s">
        <v>51</v>
      </c>
      <c r="U160" t="s">
        <v>9</v>
      </c>
      <c r="V160" t="s">
        <v>45</v>
      </c>
      <c r="Y160" s="2"/>
      <c r="AC160" s="40"/>
    </row>
    <row r="161" spans="2:29" outlineLevel="2">
      <c r="B161" s="11"/>
      <c r="C161" s="13">
        <f>C160+TIME(0,L160,0)</f>
        <v>0.333333333333332993</v>
      </c>
      <c r="D161">
        <f>L161</f>
        <v>15</v>
      </c>
      <c r="E161" s="46"/>
      <c r="H161" s="2"/>
      <c r="I161" s="41"/>
      <c r="J161" s="2"/>
      <c r="K161" s="2" t="n">
        <v>15</v>
      </c>
      <c r="L161" s="7">
        <f>I161+J161+K161</f>
        <v>15</v>
      </c>
      <c r="N161" s="7"/>
      <c r="P161" s="13">
        <f>P160+TIME(0,L160,0)</f>
        <v>0.666666666666665986</v>
      </c>
      <c r="Q161" s="13">
        <f>P161+TIME(0,L161,0)</f>
        <v>0.677083333333333037</v>
      </c>
      <c r="T161" s="80"/>
      <c r="U161" t="s">
        <v>45</v>
      </c>
      <c r="V161" t="s">
        <v>9</v>
      </c>
      <c r="W161" t="s">
        <v>9</v>
      </c>
      <c r="Y161" s="2"/>
      <c r="AC161" s="40"/>
    </row>
    <row r="162" spans="2:29" outlineLevel="2">
      <c r="B162" s="11"/>
      <c r="C162" s="13">
        <f>C161+TIME(0,L161,0)</f>
        <v>0.34375</v>
      </c>
      <c r="D162">
        <f>L162</f>
        <v>39</v>
      </c>
      <c r="H162" s="95"/>
      <c r="I162" s="41" t="n">
        <v>25</v>
      </c>
      <c r="J162" s="2" t="n">
        <v>14</v>
      </c>
      <c r="K162" s="2"/>
      <c r="L162" s="7">
        <f>I162+J162+K162</f>
        <v>39</v>
      </c>
      <c r="N162" s="7"/>
      <c r="P162" s="42">
        <f>P161+TIME(0,L161,0)</f>
        <v>0.677083333333333037</v>
      </c>
      <c r="Q162" s="13">
        <f>P162+TIME(0,L162,0)</f>
        <v>0.704166666666666075</v>
      </c>
      <c r="S162" s="104" t="s">
        <v>31</v>
      </c>
      <c r="T162" s="80"/>
      <c r="U162" t="s">
        <v>37</v>
      </c>
      <c r="V162" t="s">
        <v>45</v>
      </c>
      <c r="Y162" s="2"/>
      <c r="AC162" s="40"/>
    </row>
    <row r="163" spans="1:29" outlineLevel="2">
      <c r="A163" s="7"/>
      <c r="B163" s="11"/>
      <c r="C163" s="13">
        <f>C162+TIME(0,L162,0)</f>
        <v>0.370833333333333037</v>
      </c>
      <c r="D163">
        <f>L163</f>
        <v>1</v>
      </c>
      <c r="E163" s="46"/>
      <c r="H163" s="2"/>
      <c r="I163" s="41"/>
      <c r="J163" s="2"/>
      <c r="K163" s="2" t="n">
        <v>1</v>
      </c>
      <c r="L163" s="7">
        <f>I163+J163+K163</f>
        <v>1</v>
      </c>
      <c r="N163" s="7"/>
      <c r="P163" s="13">
        <f>P162+TIME(0,L162,0)</f>
        <v>0.704166666666666075</v>
      </c>
      <c r="Q163" s="13">
        <f>P163+TIME(0,L163,0)</f>
        <v>0.704861111111110006</v>
      </c>
      <c r="T163" s="80"/>
      <c r="U163" t="s">
        <v>45</v>
      </c>
      <c r="V163" t="s">
        <v>9</v>
      </c>
      <c r="W163" t="s">
        <v>9</v>
      </c>
      <c r="Y163" s="2"/>
      <c r="Z163" s="58"/>
      <c r="AA163" s="2" t="s">
        <v>66</v>
      </c>
      <c r="AC163" s="40"/>
    </row>
    <row r="164" spans="1:29" outlineLevel="2">
      <c r="A164" s="7"/>
      <c r="B164" s="11"/>
      <c r="C164" s="13">
        <f>C163+TIME(0,L163,0)</f>
        <v>0.371527777777777013</v>
      </c>
      <c r="D164">
        <f>L164</f>
        <v>30</v>
      </c>
      <c r="E164" s="45"/>
      <c r="H164" s="2"/>
      <c r="I164" s="41"/>
      <c r="J164" s="2"/>
      <c r="K164" s="2" t="n">
        <v>30</v>
      </c>
      <c r="L164" s="7">
        <f>I164+J164+K164</f>
        <v>30</v>
      </c>
      <c r="N164" s="7"/>
      <c r="P164" s="42">
        <f>P163+TIME(0,L163,0)</f>
        <v>0.704861111111110006</v>
      </c>
      <c r="Q164" s="13">
        <f>P164+TIME(0,L164,0)</f>
        <v>0.725694444444442954</v>
      </c>
      <c r="S164" t="s">
        <v>49</v>
      </c>
      <c r="T164" s="80"/>
      <c r="U164" t="s">
        <v>57</v>
      </c>
      <c r="V164" t="s">
        <v>37</v>
      </c>
      <c r="Y164" s="2"/>
      <c r="Z164" s="58"/>
      <c r="AA164" s="2" t="s">
        <v>67</v>
      </c>
      <c r="AC164" s="40"/>
    </row>
    <row r="165" spans="1:25" outlineLevel="2">
      <c r="A165" s="7"/>
      <c r="B165" s="39">
        <f>B157+TIME(0,L165,0)</f>
        <v>0.725694444444443931</v>
      </c>
      <c r="C165" s="38">
        <f>B165-TIME(8,0,0)</f>
        <v>0.392361111111110983</v>
      </c>
      <c r="D165" s="97">
        <f>SUM(D157:D164)</f>
        <v>145</v>
      </c>
      <c r="E165" s="97"/>
      <c r="H165" s="12"/>
      <c r="I165" s="37">
        <f>SUM(I157:I164)</f>
        <v>56</v>
      </c>
      <c r="J165" s="12">
        <f>SUM(J157:J164)</f>
        <v>43</v>
      </c>
      <c r="K165" s="12">
        <f>SUM(K157:K164)</f>
        <v>46</v>
      </c>
      <c r="L165" s="36">
        <f>I165+J165+K165</f>
        <v>145</v>
      </c>
      <c r="N165" s="7">
        <f>L165</f>
        <v>145</v>
      </c>
      <c r="T165" s="80"/>
      <c r="Y165" s="2"/>
    </row>
    <row r="166" spans="1:25" outlineLevel="1">
      <c r="A166" s="7"/>
      <c r="C166" s="38"/>
      <c r="D166" s="18"/>
      <c r="H166" s="18" t="s">
        <v>84</v>
      </c>
      <c r="I166" s="15">
        <f>TIME(0,I165+I155+I141,0)</f>
        <v>0.172916666666667007</v>
      </c>
      <c r="J166" s="15">
        <f>TIME(0,J165+J155+J141,0)</f>
        <v>0.104861111111111005</v>
      </c>
      <c r="K166" s="15">
        <f>TIME(0,K165+K155+K141,0)</f>
        <v>0.0798611111111109917</v>
      </c>
      <c r="L166" s="4">
        <f>TIME(0,L165+L155+L141,0)</f>
        <v>0.357638888888889017</v>
      </c>
      <c r="N166" s="7"/>
      <c r="T166" s="80"/>
      <c r="Y166" s="2"/>
    </row>
    <row r="167" spans="1:29" outlineLevel="1">
      <c r="A167" s="28" t="s">
        <v>61</v>
      </c>
      <c r="B167" s="96"/>
      <c r="C167" s="100" t="n">
        <v>45234</v>
      </c>
      <c r="D167" s="100"/>
      <c r="E167" s="33"/>
      <c r="F167" s="30"/>
      <c r="G167" s="30"/>
      <c r="H167" s="29"/>
      <c r="I167" s="29"/>
      <c r="J167" s="29"/>
      <c r="K167" s="29"/>
      <c r="L167" s="28"/>
      <c r="N167" s="28">
        <f>SUM(N168:N186)</f>
        <v>415</v>
      </c>
      <c r="O167" s="13">
        <f>TIME(INT(N167/60),MOD(N167,60),0)</f>
        <v>0.288194444444443967</v>
      </c>
      <c r="T167" s="80"/>
      <c r="Y167" s="2"/>
      <c r="AC167" s="17"/>
    </row>
    <row r="168" spans="1:25" outlineLevel="2">
      <c r="A168" s="7"/>
      <c r="B168" s="39" t="n">
        <v>0.375</v>
      </c>
      <c r="C168" s="38">
        <f>B168-TIME(8,0,0)</f>
        <v>0.0416666666666669983</v>
      </c>
      <c r="D168">
        <f>L168</f>
        <v>25</v>
      </c>
      <c r="H168" s="2"/>
      <c r="I168" s="41"/>
      <c r="J168" s="2" t="n">
        <v>25</v>
      </c>
      <c r="K168" s="2"/>
      <c r="L168" s="7">
        <f>I168+J168+K168</f>
        <v>25</v>
      </c>
      <c r="N168" s="7"/>
      <c r="P168" s="13">
        <f>B168</f>
        <v>0.375</v>
      </c>
      <c r="Q168" s="13">
        <f>P168+TIME(0,L168,0)</f>
        <v>0.392361111111110983</v>
      </c>
      <c r="T168" s="80"/>
      <c r="U168" t="s">
        <v>37</v>
      </c>
      <c r="V168" t="s">
        <v>37</v>
      </c>
      <c r="W168" t="s">
        <v>37</v>
      </c>
      <c r="X168" s="2" t="s">
        <v>41</v>
      </c>
      <c r="Y168" s="2"/>
    </row>
    <row r="169" spans="1:25" outlineLevel="2">
      <c r="A169" s="7"/>
      <c r="C169" s="13">
        <f>C168+TIME(0,L168,0)</f>
        <v>0.0590277777777779988</v>
      </c>
      <c r="D169">
        <f>L169</f>
        <v>5</v>
      </c>
      <c r="E169" s="46"/>
      <c r="H169" s="2"/>
      <c r="I169" s="41"/>
      <c r="J169" s="2"/>
      <c r="K169" s="2" t="n">
        <v>5</v>
      </c>
      <c r="L169" s="7">
        <f>I169+J169+K169</f>
        <v>5</v>
      </c>
      <c r="N169" s="7"/>
      <c r="P169" s="42">
        <f>P168+TIME(0,L168,0)</f>
        <v>0.392361111111110983</v>
      </c>
      <c r="Q169" s="13">
        <f>P169+TIME(0,L169,0)</f>
        <v>0.395833333333333002</v>
      </c>
      <c r="T169" s="80"/>
      <c r="U169" t="s">
        <v>45</v>
      </c>
      <c r="V169" t="s">
        <v>37</v>
      </c>
      <c r="Y169" s="2"/>
    </row>
    <row r="170" spans="1:26" outlineLevel="2">
      <c r="A170" s="7"/>
      <c r="B170" s="11"/>
      <c r="C170" s="13">
        <f>C169+TIME(0,L169,0)</f>
        <v>0.0625</v>
      </c>
      <c r="D170">
        <f>L170</f>
        <v>41</v>
      </c>
      <c r="G170" s="2"/>
      <c r="H170" s="2"/>
      <c r="I170" s="41" t="n">
        <v>31</v>
      </c>
      <c r="J170" s="2" t="n">
        <v>5</v>
      </c>
      <c r="K170" s="2" t="n">
        <v>5</v>
      </c>
      <c r="L170" s="7">
        <f>I170+J170+K170</f>
        <v>41</v>
      </c>
      <c r="N170" s="7"/>
      <c r="P170" s="13">
        <f>P169+TIME(0,L169,0)</f>
        <v>0.395833333333333002</v>
      </c>
      <c r="Q170" s="13">
        <f>P170+TIME(0,L170,0)</f>
        <v>0.424305555555555003</v>
      </c>
      <c r="S170" t="s">
        <v>49</v>
      </c>
      <c r="T170" s="80"/>
      <c r="U170" t="s">
        <v>38</v>
      </c>
      <c r="V170" t="s">
        <v>45</v>
      </c>
      <c r="Y170" s="2"/>
      <c r="Z170" s="101"/>
    </row>
    <row r="171" spans="1:26" outlineLevel="2">
      <c r="A171" s="7"/>
      <c r="B171" s="11"/>
      <c r="C171" s="13">
        <f>C170+TIME(0,L170,0)</f>
        <v>0.0909722222222220012</v>
      </c>
      <c r="D171">
        <f>L171</f>
        <v>5</v>
      </c>
      <c r="E171" s="46"/>
      <c r="H171" s="2"/>
      <c r="I171" s="41"/>
      <c r="J171" s="2"/>
      <c r="K171" s="2" t="n">
        <v>5</v>
      </c>
      <c r="L171" s="7">
        <f>I171+J171+K171</f>
        <v>5</v>
      </c>
      <c r="N171" s="7"/>
      <c r="P171" s="13">
        <f>P170+TIME(0,L170,0)</f>
        <v>0.424305555555555003</v>
      </c>
      <c r="Q171" s="13">
        <f>P171+TIME(0,L171,0)</f>
        <v>0.427777777777776969</v>
      </c>
      <c r="T171" s="80"/>
      <c r="U171" t="s">
        <v>45</v>
      </c>
      <c r="V171" t="s">
        <v>37</v>
      </c>
      <c r="W171" t="s">
        <v>9</v>
      </c>
      <c r="Y171" s="2"/>
      <c r="Z171" s="101"/>
    </row>
    <row r="172" spans="1:26" outlineLevel="2">
      <c r="A172" s="7" t="n">
        <v>18</v>
      </c>
      <c r="B172" s="11"/>
      <c r="C172" s="13">
        <f>C171+TIME(0,L171,0)</f>
        <v>0.0944444444444440023</v>
      </c>
      <c r="D172">
        <f>L172</f>
        <v>51</v>
      </c>
      <c r="H172" s="2"/>
      <c r="I172" s="41" t="n">
        <v>31</v>
      </c>
      <c r="J172" s="2" t="n">
        <v>20</v>
      </c>
      <c r="K172" s="2"/>
      <c r="L172" s="7">
        <f>I172+J172+K172</f>
        <v>51</v>
      </c>
      <c r="N172" s="7"/>
      <c r="P172" s="42">
        <f>P171+TIME(0,L171,0)</f>
        <v>0.427777777777776969</v>
      </c>
      <c r="Q172" s="13">
        <f>P172+TIME(0,L172,0)</f>
        <v>0.46319444444444402</v>
      </c>
      <c r="S172" s="45" t="s">
        <v>46</v>
      </c>
      <c r="T172" s="80"/>
      <c r="U172" t="s">
        <v>37</v>
      </c>
      <c r="V172" t="s">
        <v>44</v>
      </c>
      <c r="W172" t="s">
        <v>44</v>
      </c>
      <c r="Y172" s="2"/>
      <c r="Z172" s="101"/>
    </row>
    <row r="173" spans="1:26" outlineLevel="2">
      <c r="A173" s="7"/>
      <c r="B173" s="11"/>
      <c r="C173" s="13">
        <f>C172+TIME(0,L172,0)</f>
        <v>0.129861111111111004</v>
      </c>
      <c r="D173">
        <f>L173</f>
        <v>10</v>
      </c>
      <c r="E173" s="46"/>
      <c r="H173" s="2"/>
      <c r="I173" s="41"/>
      <c r="J173" s="2"/>
      <c r="K173" s="2" t="n">
        <v>10</v>
      </c>
      <c r="L173" s="7">
        <f>I173+J173+K173</f>
        <v>10</v>
      </c>
      <c r="N173" s="7"/>
      <c r="P173" s="13">
        <f>P172+TIME(0,L172,0)</f>
        <v>0.46319444444444402</v>
      </c>
      <c r="Q173" s="13">
        <f>P173+TIME(0,L173,0)</f>
        <v>0.47013888888888804</v>
      </c>
      <c r="T173" s="80"/>
      <c r="U173" t="s">
        <v>45</v>
      </c>
      <c r="V173" t="s">
        <v>44</v>
      </c>
      <c r="W173" t="s">
        <v>44</v>
      </c>
      <c r="Y173" s="2"/>
      <c r="Z173" s="101"/>
    </row>
    <row r="174" spans="1:27" outlineLevel="2">
      <c r="A174" s="7" t="n">
        <v>19</v>
      </c>
      <c r="B174" s="11"/>
      <c r="C174" s="13">
        <f>C173+TIME(0,L173,0)</f>
        <v>0.136805555555554981</v>
      </c>
      <c r="D174">
        <f>L174</f>
        <v>46</v>
      </c>
      <c r="H174" s="2"/>
      <c r="I174" s="41" t="n">
        <v>31</v>
      </c>
      <c r="J174" s="2" t="n">
        <v>15</v>
      </c>
      <c r="K174" s="2"/>
      <c r="L174" s="7">
        <f>I174+J174+K174</f>
        <v>46</v>
      </c>
      <c r="N174" s="7"/>
      <c r="P174" s="42">
        <f>P173+TIME(0,L173,0)</f>
        <v>0.47013888888888804</v>
      </c>
      <c r="Q174" s="13">
        <f>P174+TIME(0,L174,0)</f>
        <v>0.502083333333331971</v>
      </c>
      <c r="S174" t="s">
        <v>49</v>
      </c>
      <c r="T174" s="80"/>
      <c r="U174" t="s">
        <v>57</v>
      </c>
      <c r="V174" t="s">
        <v>44</v>
      </c>
      <c r="W174" t="s">
        <v>44</v>
      </c>
      <c r="Y174" s="2"/>
      <c r="Z174" s="45"/>
      <c r="AA174" s="2" t="s">
        <v>62</v>
      </c>
    </row>
    <row r="175" spans="1:27" outlineLevel="2">
      <c r="A175" s="7"/>
      <c r="C175" s="13">
        <f>C174+TIME(0,L174,0)</f>
        <v>0.168749999999999023</v>
      </c>
      <c r="D175">
        <f>L175</f>
        <v>17</v>
      </c>
      <c r="E175" s="45"/>
      <c r="H175" s="2"/>
      <c r="I175" s="41"/>
      <c r="J175" s="2"/>
      <c r="K175" s="2" t="n">
        <v>17</v>
      </c>
      <c r="L175" s="7">
        <f>I175+J175+K175</f>
        <v>17</v>
      </c>
      <c r="N175" s="7"/>
      <c r="P175" s="13">
        <f>P174+TIME(0,L174,0)</f>
        <v>0.502083333333331971</v>
      </c>
      <c r="Q175" s="13">
        <f>P175+TIME(0,L175,0)</f>
        <v>0.513888888888887951</v>
      </c>
      <c r="S175" t="s">
        <v>85</v>
      </c>
      <c r="T175" s="80"/>
      <c r="U175" t="s">
        <v>57</v>
      </c>
      <c r="V175" t="s">
        <v>37</v>
      </c>
      <c r="Y175" s="2"/>
      <c r="Z175" s="45"/>
      <c r="AA175" s="2" t="s">
        <v>63</v>
      </c>
    </row>
    <row r="176" spans="1:25" outlineLevel="2">
      <c r="A176" s="7"/>
      <c r="B176" s="39">
        <f>B168+TIME(0,L176,0)</f>
        <v>0.513888888888888928</v>
      </c>
      <c r="C176" s="38">
        <f>B176-TIME(8,0,0)</f>
        <v>0.180555555555555998</v>
      </c>
      <c r="D176" s="11"/>
      <c r="H176" s="12"/>
      <c r="I176" s="37">
        <f>SUM(I168:I175)</f>
        <v>93</v>
      </c>
      <c r="J176" s="12">
        <f>SUM(J168:J175)</f>
        <v>65</v>
      </c>
      <c r="K176" s="12">
        <f>SUM(K168:K175)</f>
        <v>42</v>
      </c>
      <c r="L176" s="36">
        <f>I176+J176+K176</f>
        <v>200</v>
      </c>
      <c r="N176" s="7">
        <f>L176</f>
        <v>200</v>
      </c>
      <c r="T176" s="80"/>
      <c r="Y176" s="2"/>
    </row>
    <row r="177" spans="1:25" outlineLevel="2">
      <c r="A177" s="7"/>
      <c r="B177" s="48" t="n">
        <v>125</v>
      </c>
      <c r="C177" s="48"/>
      <c r="D177" s="48"/>
      <c r="E177" s="49"/>
      <c r="F177" s="49"/>
      <c r="G177" s="49"/>
      <c r="H177" s="50"/>
      <c r="I177" s="50"/>
      <c r="J177" s="50"/>
      <c r="K177" s="50"/>
      <c r="L177" s="62"/>
      <c r="N177" s="7"/>
      <c r="T177" s="80"/>
      <c r="Y177" s="2"/>
    </row>
    <row r="178" spans="1:26" outlineLevel="2">
      <c r="A178" s="7"/>
      <c r="B178" s="39">
        <f>B176+TIME(0,B177,0)</f>
        <v>0.600694444444444997</v>
      </c>
      <c r="C178" s="38">
        <f>B178-TIME(8,0,0)</f>
        <v>0.267361111111112004</v>
      </c>
      <c r="D178">
        <f>L178</f>
        <v>9</v>
      </c>
      <c r="E178" s="46"/>
      <c r="H178" s="2"/>
      <c r="I178" s="41"/>
      <c r="J178" s="2" t="n">
        <v>9</v>
      </c>
      <c r="K178" s="2"/>
      <c r="L178" s="7">
        <f>I178+J178+K178</f>
        <v>9</v>
      </c>
      <c r="N178" s="7"/>
      <c r="P178" s="42">
        <f>B178</f>
        <v>0.600694444444444997</v>
      </c>
      <c r="Q178" s="13">
        <f>P178+TIME(0,L178,0)</f>
        <v>0.606944444444444997</v>
      </c>
      <c r="S178" s="45"/>
      <c r="T178" s="80"/>
      <c r="V178" t="s">
        <v>34</v>
      </c>
      <c r="W178" t="s">
        <v>34</v>
      </c>
      <c r="Y178" s="2"/>
      <c r="Z178" s="45"/>
    </row>
    <row r="179" spans="1:29" outlineLevel="2">
      <c r="A179" s="7" t="n">
        <v>20</v>
      </c>
      <c r="B179" s="11"/>
      <c r="C179" s="13">
        <f>C178+TIME(0,L178,0)</f>
        <v>0.273611111111112049</v>
      </c>
      <c r="D179">
        <f>L179</f>
        <v>51</v>
      </c>
      <c r="H179" s="2"/>
      <c r="I179" s="41" t="n">
        <v>31</v>
      </c>
      <c r="J179" s="2" t="n">
        <v>20</v>
      </c>
      <c r="K179" s="2"/>
      <c r="L179" s="7">
        <f>I179+J179+K179</f>
        <v>51</v>
      </c>
      <c r="N179" s="7"/>
      <c r="P179" s="13">
        <f>P178+TIME(0,L178,0)</f>
        <v>0.606944444444444997</v>
      </c>
      <c r="Q179" s="13">
        <f>P179+TIME(0,L179,0)</f>
        <v>0.642361111111112049</v>
      </c>
      <c r="S179" s="98" t="s">
        <v>49</v>
      </c>
      <c r="T179" s="35" t="s">
        <v>51</v>
      </c>
      <c r="U179" t="s">
        <v>9</v>
      </c>
      <c r="V179" t="s">
        <v>45</v>
      </c>
      <c r="Y179" s="2"/>
      <c r="AC179" s="40"/>
    </row>
    <row r="180" spans="1:29" outlineLevel="2">
      <c r="A180" s="7"/>
      <c r="B180" s="11"/>
      <c r="C180" s="13">
        <f>C179+TIME(0,L179,0)</f>
        <v>0.309027777777779011</v>
      </c>
      <c r="D180">
        <f>L180</f>
        <v>30</v>
      </c>
      <c r="E180" s="45"/>
      <c r="H180" s="2"/>
      <c r="I180" s="41"/>
      <c r="J180" s="2"/>
      <c r="K180" s="2" t="n">
        <v>30</v>
      </c>
      <c r="L180" s="7">
        <f>I180+J180+K180</f>
        <v>30</v>
      </c>
      <c r="N180" s="7"/>
      <c r="P180" s="13">
        <f>P179+TIME(0,L179,0)</f>
        <v>0.642361111111112049</v>
      </c>
      <c r="Q180" s="13">
        <f>P180+TIME(0,L180,0)</f>
        <v>0.663194444444444997</v>
      </c>
      <c r="S180" t="s">
        <v>49</v>
      </c>
      <c r="T180" s="94" t="s">
        <v>86</v>
      </c>
      <c r="U180" t="s">
        <v>57</v>
      </c>
      <c r="V180" t="s">
        <v>9</v>
      </c>
      <c r="W180" t="s">
        <v>9</v>
      </c>
      <c r="Y180" s="2"/>
      <c r="AC180" s="40"/>
    </row>
    <row r="181" spans="1:29" outlineLevel="2">
      <c r="A181" s="7"/>
      <c r="B181" s="11"/>
      <c r="C181" s="13">
        <f>C180+TIME(0,L180,0)</f>
        <v>0.329861111111112004</v>
      </c>
      <c r="D181">
        <f>L181</f>
        <v>15</v>
      </c>
      <c r="E181" s="46"/>
      <c r="H181" s="2"/>
      <c r="I181" s="41"/>
      <c r="J181" s="2"/>
      <c r="K181" s="2" t="n">
        <v>15</v>
      </c>
      <c r="L181" s="7">
        <f>I181+J181+K181</f>
        <v>15</v>
      </c>
      <c r="N181" s="7"/>
      <c r="P181" s="42">
        <f>P180+TIME(0,L180,0)</f>
        <v>0.663194444444444997</v>
      </c>
      <c r="Q181" s="13">
        <f>P181+TIME(0,L181,0)</f>
        <v>0.673611111111112049</v>
      </c>
      <c r="T181" s="94" t="s">
        <v>86</v>
      </c>
      <c r="U181" t="s">
        <v>45</v>
      </c>
      <c r="V181" t="s">
        <v>45</v>
      </c>
      <c r="Y181" s="2"/>
      <c r="AC181" s="40"/>
    </row>
    <row r="182" spans="1:29" outlineLevel="2">
      <c r="A182" s="7"/>
      <c r="B182" s="11"/>
      <c r="C182" s="13">
        <f>C181+TIME(0,L181,0)</f>
        <v>0.340277777777779011</v>
      </c>
      <c r="D182">
        <f>L182</f>
        <v>15</v>
      </c>
      <c r="H182" s="2"/>
      <c r="I182" s="41"/>
      <c r="J182" s="2" t="n">
        <v>15</v>
      </c>
      <c r="K182" s="2"/>
      <c r="L182" s="7">
        <f>I182+J182+K182</f>
        <v>15</v>
      </c>
      <c r="N182" s="7"/>
      <c r="P182" s="13">
        <f>P181+TIME(0,L181,0)</f>
        <v>0.673611111111112049</v>
      </c>
      <c r="Q182" s="13">
        <f>P182+TIME(0,L182,0)</f>
        <v>0.684027777777779011</v>
      </c>
      <c r="S182" s="58"/>
      <c r="T182" s="94" t="s">
        <v>86</v>
      </c>
      <c r="U182" t="s">
        <v>37</v>
      </c>
      <c r="V182" t="s">
        <v>9</v>
      </c>
      <c r="W182" t="s">
        <v>9</v>
      </c>
      <c r="Y182" s="2"/>
      <c r="Z182" s="58"/>
      <c r="AA182" s="2" t="s">
        <v>66</v>
      </c>
      <c r="AC182" s="40"/>
    </row>
    <row r="183" spans="1:29" outlineLevel="2">
      <c r="A183" s="7"/>
      <c r="B183" s="11"/>
      <c r="C183" s="13">
        <f>C182+TIME(0,L182,0)</f>
        <v>0.350694444444445974</v>
      </c>
      <c r="D183">
        <f>L183</f>
        <v>10</v>
      </c>
      <c r="E183" s="46"/>
      <c r="H183" s="2"/>
      <c r="I183" s="41"/>
      <c r="J183" s="2"/>
      <c r="K183" s="2" t="n">
        <v>10</v>
      </c>
      <c r="L183" s="7">
        <f>I183+J183+K183</f>
        <v>10</v>
      </c>
      <c r="N183" s="7"/>
      <c r="P183" s="13">
        <f>P182+TIME(0,L182,0)</f>
        <v>0.684027777777779011</v>
      </c>
      <c r="Q183" s="13">
        <f>P183+TIME(0,L183,0)</f>
        <v>0.690972222222223031</v>
      </c>
      <c r="S183" s="58"/>
      <c r="T183" s="94" t="s">
        <v>86</v>
      </c>
      <c r="U183" t="s">
        <v>45</v>
      </c>
      <c r="V183" t="s">
        <v>37</v>
      </c>
      <c r="Y183" s="2"/>
      <c r="Z183" s="58"/>
      <c r="AA183" s="2" t="s">
        <v>67</v>
      </c>
      <c r="AC183" s="40"/>
    </row>
    <row r="184" spans="1:29" outlineLevel="2">
      <c r="A184" s="7"/>
      <c r="B184" s="11"/>
      <c r="C184" s="13">
        <f>C183+TIME(0,L183,0)</f>
        <v>0.357638888888889994</v>
      </c>
      <c r="D184">
        <f>L184</f>
        <v>60</v>
      </c>
      <c r="E184" s="3"/>
      <c r="H184" s="2"/>
      <c r="I184" s="41"/>
      <c r="J184" s="2" t="n">
        <v>60</v>
      </c>
      <c r="K184" s="2"/>
      <c r="L184" s="7">
        <f>I184+J184+K184</f>
        <v>60</v>
      </c>
      <c r="N184" s="7"/>
      <c r="P184" s="42">
        <f>P183+TIME(0,L183,0)</f>
        <v>0.690972222222223031</v>
      </c>
      <c r="Q184" s="13">
        <f>P184+TIME(0,L184,0)</f>
        <v>0.732638888888889994</v>
      </c>
      <c r="S184" s="58"/>
      <c r="T184" s="35" t="s">
        <v>51</v>
      </c>
      <c r="U184" t="s">
        <v>9</v>
      </c>
      <c r="Y184" s="2"/>
      <c r="Z184" s="58"/>
      <c r="AC184" s="40"/>
    </row>
    <row r="185" spans="1:29" outlineLevel="2">
      <c r="A185" s="7"/>
      <c r="B185" s="11"/>
      <c r="C185" s="13">
        <f>C184+TIME(0,L184,0)</f>
        <v>0.399305555555557046</v>
      </c>
      <c r="D185">
        <f>L185</f>
        <v>25</v>
      </c>
      <c r="H185" s="2"/>
      <c r="I185" s="41"/>
      <c r="J185" s="2" t="n">
        <v>25</v>
      </c>
      <c r="K185" s="2"/>
      <c r="L185" s="7">
        <f>I185+J185+K185</f>
        <v>25</v>
      </c>
      <c r="N185" s="7"/>
      <c r="P185" s="13">
        <f>P184+TIME(0,L184,0)</f>
        <v>0.732638888888889994</v>
      </c>
      <c r="Q185" s="13">
        <f>P185+TIME(0,L185,0)</f>
        <v>0.750000000000000977</v>
      </c>
      <c r="S185" s="58"/>
      <c r="T185" s="80"/>
      <c r="V185" t="s">
        <v>44</v>
      </c>
      <c r="W185" t="s">
        <v>9</v>
      </c>
      <c r="Y185" s="2"/>
      <c r="Z185" s="58"/>
      <c r="AC185" s="40"/>
    </row>
    <row r="186" spans="1:25" outlineLevel="2">
      <c r="A186" s="7"/>
      <c r="B186" s="39">
        <f>B178+TIME(0,L186,0)</f>
        <v>0.750000000000000977</v>
      </c>
      <c r="C186" s="38">
        <f>B186-TIME(8,0,0)</f>
        <v>0.416666666666668029</v>
      </c>
      <c r="D186" s="11"/>
      <c r="H186" s="12"/>
      <c r="I186" s="37">
        <f>SUM(I178:I185)</f>
        <v>31</v>
      </c>
      <c r="J186" s="12">
        <f>SUM(J178:J185)</f>
        <v>129</v>
      </c>
      <c r="K186" s="12">
        <f>SUM(K178:K185)</f>
        <v>55</v>
      </c>
      <c r="L186" s="36">
        <f>I186+J186+K186</f>
        <v>215</v>
      </c>
      <c r="N186" s="7">
        <f>L186</f>
        <v>215</v>
      </c>
      <c r="T186" s="80"/>
      <c r="Y186" s="2"/>
    </row>
    <row r="187" spans="1:25" outlineLevel="1">
      <c r="A187" s="7"/>
      <c r="C187" s="38"/>
      <c r="D187" s="18"/>
      <c r="H187" s="2" t="s">
        <v>87</v>
      </c>
      <c r="I187" s="15">
        <f>TIME(0,I186+I176,0)</f>
        <v>0.0861111111111110006</v>
      </c>
      <c r="J187" s="15">
        <f>TIME(0,J186+J176,0)</f>
        <v>0.134722222222221988</v>
      </c>
      <c r="K187" s="15">
        <f>TIME(0,K186+K176,0)</f>
        <v>0.0673611111111109917</v>
      </c>
      <c r="L187" s="4">
        <f>TIME(0,L186+L176,0)</f>
        <v>0.288194444444443967</v>
      </c>
      <c r="N187" s="7"/>
      <c r="T187" s="80"/>
      <c r="Y187" s="2"/>
    </row>
    <row r="188" spans="1:29" outlineLevel="1">
      <c r="A188" s="33" t="s">
        <v>70</v>
      </c>
      <c r="B188" s="96"/>
      <c r="C188" s="100" t="n">
        <v>45235</v>
      </c>
      <c r="D188" s="100"/>
      <c r="E188" s="33" t="s">
        <v>88</v>
      </c>
      <c r="F188" s="30"/>
      <c r="G188" s="30"/>
      <c r="H188" s="29"/>
      <c r="I188" s="29"/>
      <c r="J188" s="29"/>
      <c r="K188" s="29"/>
      <c r="L188" s="28"/>
      <c r="N188" s="28">
        <f>SUM(N189:N203)</f>
        <v>240</v>
      </c>
      <c r="O188" s="13">
        <f>TIME(INT(N188/60),MOD(N188,60),0)</f>
        <v>0.16666666666666698</v>
      </c>
      <c r="T188" s="80"/>
      <c r="Y188" s="2"/>
      <c r="AC188" s="17"/>
    </row>
    <row r="189" spans="1:25" outlineLevel="2">
      <c r="A189" s="7"/>
      <c r="B189" s="39" t="n">
        <v>0.375</v>
      </c>
      <c r="C189" s="38">
        <f>B189-TIME(8,0,0)</f>
        <v>0.0416666666666669983</v>
      </c>
      <c r="D189" t="n">
        <v>10</v>
      </c>
      <c r="H189" s="2"/>
      <c r="I189" s="41"/>
      <c r="J189" s="2" t="n">
        <v>10</v>
      </c>
      <c r="K189" s="2"/>
      <c r="L189" s="7">
        <f>I189+J189+K189</f>
        <v>10</v>
      </c>
      <c r="N189" s="7"/>
      <c r="P189" s="13">
        <f>B189</f>
        <v>0.375</v>
      </c>
      <c r="Q189" s="13">
        <f>P189+TIME(0,L189,0)</f>
        <v>0.381944444444443967</v>
      </c>
      <c r="T189" s="80"/>
      <c r="U189" t="s">
        <v>37</v>
      </c>
      <c r="V189" t="s">
        <v>44</v>
      </c>
      <c r="W189" t="s">
        <v>44</v>
      </c>
      <c r="X189" s="2" t="s">
        <v>41</v>
      </c>
      <c r="Y189" s="2"/>
    </row>
    <row r="190" spans="1:25" outlineLevel="2">
      <c r="A190" s="7" t="n">
        <v>21</v>
      </c>
      <c r="C190" s="13">
        <f>C189+TIME(0,L189,0)</f>
        <v>0.0486111111111110006</v>
      </c>
      <c r="D190" t="n">
        <v>30</v>
      </c>
      <c r="H190" s="2"/>
      <c r="I190" s="41" t="n">
        <v>30</v>
      </c>
      <c r="J190" s="2"/>
      <c r="K190" s="2"/>
      <c r="L190" s="7">
        <f>I190+J190+K190</f>
        <v>30</v>
      </c>
      <c r="N190" s="7"/>
      <c r="P190" s="42">
        <f>P189+TIME(0,L189,0)</f>
        <v>0.381944444444443967</v>
      </c>
      <c r="Q190" s="13">
        <f>P190+TIME(0,L190,0)</f>
        <v>0.402777777777776969</v>
      </c>
      <c r="S190" t="s">
        <v>49</v>
      </c>
      <c r="T190" s="80"/>
      <c r="U190" t="s">
        <v>34</v>
      </c>
      <c r="V190" t="s">
        <v>37</v>
      </c>
      <c r="W190" t="s">
        <v>37</v>
      </c>
      <c r="Y190" s="2"/>
    </row>
    <row r="191" spans="1:25" outlineLevel="2">
      <c r="A191" s="7"/>
      <c r="C191" s="13">
        <f>C190+TIME(0,L190,0)</f>
        <v>0.0694444444444440023</v>
      </c>
      <c r="D191">
        <f>L191</f>
        <v>30</v>
      </c>
      <c r="H191" s="2"/>
      <c r="I191" s="41" t="n">
        <v>30</v>
      </c>
      <c r="J191" s="2"/>
      <c r="K191" s="2"/>
      <c r="L191" s="7">
        <f>I191+J191+K191</f>
        <v>30</v>
      </c>
      <c r="N191" s="7"/>
      <c r="P191" s="13">
        <f>P190+TIME(0,L190,0)</f>
        <v>0.402777777777776969</v>
      </c>
      <c r="Q191" s="13">
        <f>P191+TIME(0,L191,0)</f>
        <v>0.423611111111110006</v>
      </c>
      <c r="S191" t="s">
        <v>49</v>
      </c>
      <c r="T191" s="80"/>
      <c r="U191" t="s">
        <v>34</v>
      </c>
      <c r="V191" t="s">
        <v>37</v>
      </c>
      <c r="W191" t="s">
        <v>37</v>
      </c>
      <c r="Y191" s="2"/>
    </row>
    <row r="192" spans="1:25" outlineLevel="2">
      <c r="A192" s="7"/>
      <c r="B192" s="39">
        <f>B189+TIME(0,(L189+L190+L191),0)</f>
        <v>0.423611111111110983</v>
      </c>
      <c r="C192" s="43">
        <f>B192-TIME(9,0,0)</f>
        <v>0.0486111111111110006</v>
      </c>
      <c r="D192">
        <f>L192</f>
        <v>30</v>
      </c>
      <c r="E192" s="46"/>
      <c r="H192" s="2"/>
      <c r="I192" s="41" t="n">
        <v>30</v>
      </c>
      <c r="J192" s="2"/>
      <c r="K192" s="2"/>
      <c r="L192" s="7">
        <f>I192+J192+K192</f>
        <v>30</v>
      </c>
      <c r="N192" s="7"/>
      <c r="P192" s="13">
        <f>P191+TIME(0,L191,0)</f>
        <v>0.423611111111110006</v>
      </c>
      <c r="Q192" s="13">
        <f>P192+TIME(0,L192,0)</f>
        <v>0.444444444444442954</v>
      </c>
      <c r="S192" t="s">
        <v>89</v>
      </c>
      <c r="T192" s="80"/>
      <c r="U192" t="s">
        <v>34</v>
      </c>
      <c r="V192" t="s">
        <v>37</v>
      </c>
      <c r="Y192" s="44"/>
    </row>
    <row r="193" spans="1:27" outlineLevel="2">
      <c r="A193" s="7"/>
      <c r="B193" s="11"/>
      <c r="C193" s="13">
        <f>C192+TIME(0,L192,0)</f>
        <v>0.0694444444444440023</v>
      </c>
      <c r="D193">
        <f>L193</f>
        <v>30</v>
      </c>
      <c r="H193" s="2"/>
      <c r="I193" s="41" t="n">
        <v>30</v>
      </c>
      <c r="J193" s="2"/>
      <c r="K193" s="2"/>
      <c r="L193" s="7">
        <f>I193+J193+K193</f>
        <v>30</v>
      </c>
      <c r="N193" s="7"/>
      <c r="P193" s="13">
        <f>P192+TIME(0,L192,0)</f>
        <v>0.444444444444442954</v>
      </c>
      <c r="Q193" s="13">
        <f>P193+TIME(0,L193,0)</f>
        <v>0.465277777777775992</v>
      </c>
      <c r="S193" t="s">
        <v>89</v>
      </c>
      <c r="T193" s="80"/>
      <c r="U193" t="s">
        <v>34</v>
      </c>
      <c r="V193" t="s">
        <v>44</v>
      </c>
      <c r="W193" t="s">
        <v>71</v>
      </c>
      <c r="Y193" s="2"/>
      <c r="Z193" s="45"/>
      <c r="AA193" s="2" t="s">
        <v>90</v>
      </c>
    </row>
    <row r="194" spans="1:25" outlineLevel="2">
      <c r="A194" s="7"/>
      <c r="B194" s="39"/>
      <c r="C194" s="13">
        <f>C193+TIME(0,L193,0)</f>
        <v>0.0902777777777770041</v>
      </c>
      <c r="D194">
        <f>L194</f>
        <v>30</v>
      </c>
      <c r="E194" s="46"/>
      <c r="H194" s="2"/>
      <c r="I194" s="41" t="n">
        <v>30</v>
      </c>
      <c r="J194" s="2"/>
      <c r="K194" s="2"/>
      <c r="L194" s="7">
        <f>I194+J194+K194</f>
        <v>30</v>
      </c>
      <c r="N194" s="7"/>
      <c r="P194" s="13">
        <f>P193+TIME(0,L193,0)</f>
        <v>0.465277777777775992</v>
      </c>
      <c r="Q194" s="13">
        <f>P194+TIME(0,L194,0)</f>
        <v>0.486111111111109029</v>
      </c>
      <c r="S194" t="s">
        <v>89</v>
      </c>
      <c r="T194" s="80"/>
      <c r="U194" t="s">
        <v>34</v>
      </c>
      <c r="V194" t="s">
        <v>44</v>
      </c>
      <c r="Y194" s="44"/>
    </row>
    <row r="195" spans="1:25" outlineLevel="2">
      <c r="A195" s="7"/>
      <c r="C195" s="13">
        <f>C194+TIME(0,L194,0)</f>
        <v>0.111111111111110006</v>
      </c>
      <c r="D195">
        <f>L195</f>
        <v>20</v>
      </c>
      <c r="H195" s="2"/>
      <c r="I195" s="41"/>
      <c r="J195" s="2" t="n">
        <v>20</v>
      </c>
      <c r="K195" s="2"/>
      <c r="L195" s="7">
        <f>I195+J195+K195</f>
        <v>20</v>
      </c>
      <c r="N195" s="7"/>
      <c r="T195" s="80"/>
      <c r="U195" t="s">
        <v>37</v>
      </c>
      <c r="Y195" s="2"/>
    </row>
    <row r="196" spans="1:25" outlineLevel="2">
      <c r="A196" s="7"/>
      <c r="B196" s="39">
        <f>B189+TIME(0,L196,0)</f>
        <v>0.5</v>
      </c>
      <c r="C196" s="38">
        <f>B196-TIME(9,0,0)</f>
        <v>0.125</v>
      </c>
      <c r="D196" s="11"/>
      <c r="H196" s="12"/>
      <c r="I196" s="37">
        <f>SUM(I189:I195)</f>
        <v>150</v>
      </c>
      <c r="J196" s="12">
        <f>SUM(J189:J195)</f>
        <v>30</v>
      </c>
      <c r="K196" s="12">
        <f>SUM(K189:K195)</f>
        <v>0</v>
      </c>
      <c r="L196" s="36">
        <f>I196+J196+K196</f>
        <v>180</v>
      </c>
      <c r="N196" s="7">
        <f>L196</f>
        <v>180</v>
      </c>
      <c r="T196" s="80"/>
      <c r="Y196" s="2"/>
    </row>
    <row r="197" spans="1:25" outlineLevel="2">
      <c r="A197" s="7"/>
      <c r="B197" s="51"/>
      <c r="C197" s="50"/>
      <c r="D197" s="48" t="n">
        <v>90</v>
      </c>
      <c r="E197" s="49"/>
      <c r="F197" s="49"/>
      <c r="G197" s="49"/>
      <c r="H197" s="48"/>
      <c r="I197" s="48"/>
      <c r="J197" s="48"/>
      <c r="K197" s="48"/>
      <c r="L197" s="47"/>
      <c r="N197" s="7"/>
      <c r="P197" s="34"/>
      <c r="Q197" s="13"/>
      <c r="T197" s="80"/>
      <c r="Y197" s="2"/>
    </row>
    <row r="198" spans="1:29" outlineLevel="2">
      <c r="A198" s="7"/>
      <c r="B198" s="39">
        <f>B196+TIME(0,D197,0)</f>
        <v>0.5625</v>
      </c>
      <c r="C198" s="38">
        <f>B198-TIME(9,0,0)</f>
        <v>0.1875</v>
      </c>
      <c r="D198">
        <f>L198</f>
        <v>5</v>
      </c>
      <c r="E198" s="46"/>
      <c r="H198" s="2"/>
      <c r="I198" s="41"/>
      <c r="J198" s="2" t="n">
        <v>5</v>
      </c>
      <c r="K198" s="2"/>
      <c r="L198" s="7">
        <f>I198+J198+K198</f>
        <v>5</v>
      </c>
      <c r="N198" s="7"/>
      <c r="P198" s="13">
        <f>B198</f>
        <v>0.5625</v>
      </c>
      <c r="Q198" s="13">
        <f>P198+TIME(0,L198,0)</f>
        <v>0.565972222222221966</v>
      </c>
      <c r="S198" s="45"/>
      <c r="T198" s="80"/>
      <c r="U198" t="s">
        <v>34</v>
      </c>
      <c r="V198" t="s">
        <v>34</v>
      </c>
      <c r="Y198" s="2"/>
      <c r="Z198" s="45"/>
      <c r="AC198" s="40"/>
    </row>
    <row r="199" spans="1:29" outlineLevel="2">
      <c r="A199" s="7"/>
      <c r="C199" s="13">
        <f>C198+TIME(0,L198,0)</f>
        <v>0.190972222222221983</v>
      </c>
      <c r="D199">
        <f>L199</f>
        <v>15</v>
      </c>
      <c r="H199" s="2"/>
      <c r="I199" s="41"/>
      <c r="J199" s="2" t="n">
        <v>15</v>
      </c>
      <c r="K199" s="2"/>
      <c r="L199" s="7">
        <f>I199+J199+K199</f>
        <v>15</v>
      </c>
      <c r="N199" s="2"/>
      <c r="P199" s="42">
        <f>P198+TIME(0,L198,0)</f>
        <v>0.565972222222221966</v>
      </c>
      <c r="Q199" s="13">
        <f>P199+TIME(0,L199,0)</f>
        <v>0.576388888888888928</v>
      </c>
      <c r="T199" s="35" t="s">
        <v>51</v>
      </c>
      <c r="U199" t="s">
        <v>9</v>
      </c>
      <c r="V199" t="s">
        <v>34</v>
      </c>
      <c r="W199" t="s">
        <v>9</v>
      </c>
      <c r="Y199" s="2"/>
      <c r="AC199" s="40"/>
    </row>
    <row r="200" spans="1:29" outlineLevel="2">
      <c r="A200" s="7"/>
      <c r="B200" s="39"/>
      <c r="C200" s="13">
        <f>C199+TIME(0,L199,0)</f>
        <v>0.201388888888889017</v>
      </c>
      <c r="D200">
        <f>L200</f>
        <v>25</v>
      </c>
      <c r="H200" s="2"/>
      <c r="I200" s="41"/>
      <c r="J200" s="2" t="n">
        <v>25</v>
      </c>
      <c r="K200" s="2"/>
      <c r="L200" s="7">
        <f>I200+J200+K200</f>
        <v>25</v>
      </c>
      <c r="N200" s="7"/>
      <c r="P200" s="13">
        <f>P199+TIME(0,L199,0)</f>
        <v>0.576388888888888928</v>
      </c>
      <c r="Q200" s="13">
        <f>P200+TIME(0,L200,0)</f>
        <v>0.59375</v>
      </c>
      <c r="T200" s="94" t="s">
        <v>86</v>
      </c>
      <c r="U200" t="s">
        <v>9</v>
      </c>
      <c r="V200" t="s">
        <v>34</v>
      </c>
      <c r="Y200" s="44"/>
      <c r="AC200" s="40"/>
    </row>
    <row r="201" spans="1:29" outlineLevel="2">
      <c r="A201" s="7"/>
      <c r="B201" s="11"/>
      <c r="C201" s="13">
        <f>C200+TIME(0,L200,0)</f>
        <v>0.21875</v>
      </c>
      <c r="D201">
        <f>L201</f>
        <v>15</v>
      </c>
      <c r="H201" s="2"/>
      <c r="I201" s="41"/>
      <c r="J201" s="2" t="n">
        <v>15</v>
      </c>
      <c r="K201" s="2"/>
      <c r="L201" s="7">
        <f>I201+J201+K201</f>
        <v>15</v>
      </c>
      <c r="N201" s="7"/>
      <c r="P201" s="42">
        <f>P200+TIME(0,L200,0)</f>
        <v>0.59375</v>
      </c>
      <c r="Q201" s="13">
        <f>P201+TIME(0,L201,0)</f>
        <v>0.604166666666666963</v>
      </c>
      <c r="T201" s="94" t="s">
        <v>86</v>
      </c>
      <c r="U201" t="s">
        <v>9</v>
      </c>
      <c r="V201" t="s">
        <v>34</v>
      </c>
      <c r="W201" t="s">
        <v>58</v>
      </c>
      <c r="Y201" s="2"/>
      <c r="AC201" s="40"/>
    </row>
    <row r="202" spans="1:29" outlineLevel="2">
      <c r="A202" s="7"/>
      <c r="B202" s="11"/>
      <c r="C202" s="13">
        <f>C201+TIME(0,L201,0)</f>
        <v>0.229166666666667007</v>
      </c>
      <c r="D202">
        <f>L202</f>
        <v>0</v>
      </c>
      <c r="H202" s="2"/>
      <c r="I202" s="41"/>
      <c r="J202" s="2"/>
      <c r="K202" s="2"/>
      <c r="L202" s="7">
        <f>I202+J202+K202</f>
        <v>0</v>
      </c>
      <c r="N202" s="7"/>
      <c r="P202" s="13">
        <f>P201+TIME(0,L201,0)</f>
        <v>0.604166666666666963</v>
      </c>
      <c r="Q202" s="13">
        <f>P202+TIME(0,L202,0)</f>
        <v>0.604166666666666963</v>
      </c>
      <c r="T202" s="80"/>
      <c r="V202" t="s">
        <v>34</v>
      </c>
      <c r="W202" t="s">
        <v>9</v>
      </c>
      <c r="Y202" s="2"/>
      <c r="AC202" s="40"/>
    </row>
    <row r="203" spans="1:25" outlineLevel="2">
      <c r="A203" s="7"/>
      <c r="B203" s="39">
        <f>B198+TIME(0,L203,0)</f>
        <v>0.604166666666666963</v>
      </c>
      <c r="C203" s="38">
        <f>B203-TIME(9,0,0)</f>
        <v>0.229166666666667007</v>
      </c>
      <c r="D203" s="11"/>
      <c r="H203" s="12"/>
      <c r="I203" s="37">
        <f>SUM(I198:I202)</f>
        <v>0</v>
      </c>
      <c r="J203" s="12">
        <f>SUM(J198:J202)</f>
        <v>60</v>
      </c>
      <c r="K203" s="12">
        <f>SUM(K198:K202)</f>
        <v>0</v>
      </c>
      <c r="L203" s="36">
        <f>I203+J203+K203</f>
        <v>60</v>
      </c>
      <c r="N203" s="7">
        <f>L203</f>
        <v>60</v>
      </c>
      <c r="P203" s="13"/>
      <c r="Q203" s="13"/>
      <c r="T203" s="80"/>
      <c r="Y203" s="2"/>
    </row>
    <row r="204" spans="1:25" outlineLevel="2">
      <c r="A204" s="7"/>
      <c r="C204" s="35" t="s">
        <v>77</v>
      </c>
      <c r="H204" s="2" t="s">
        <v>91</v>
      </c>
      <c r="I204" s="15">
        <f>TIME(0,I203+I196,0)</f>
        <v>0.104166666666667007</v>
      </c>
      <c r="J204" s="15">
        <f>TIME(0,J203+J196,0)</f>
        <v>0.0625</v>
      </c>
      <c r="K204" s="15">
        <f>TIME(0,K203+K196,0)</f>
        <v>0</v>
      </c>
      <c r="L204" s="4">
        <f>TIME(0,L203+L196,0)</f>
        <v>0.16666666666666698</v>
      </c>
      <c r="N204" s="7"/>
      <c r="P204" s="34"/>
      <c r="Q204" s="13"/>
      <c r="T204" s="80"/>
      <c r="Y204" s="2"/>
    </row>
    <row r="205" spans="1:28" s="19" customFormat="1" ht="19.10">
      <c r="A205" s="23"/>
      <c r="H205" s="26" t="s">
        <v>92</v>
      </c>
      <c r="I205" s="25">
        <f>I142+I166+I187+I204</f>
        <v>0.409027777777778034</v>
      </c>
      <c r="J205" s="25">
        <f>J142+J166+J187+J204</f>
        <v>0.343055555555555003</v>
      </c>
      <c r="K205" s="25">
        <f>K142+K166+K187+K204</f>
        <v>0.157638888888888999</v>
      </c>
      <c r="L205" s="24">
        <f>L142+L166+L187+L204</f>
        <v>0.909722222222221966</v>
      </c>
      <c r="N205" s="23"/>
      <c r="P205" s="22"/>
      <c r="Q205" s="21"/>
      <c r="T205" s="81"/>
      <c r="X205" s="20"/>
      <c r="Y205" s="20"/>
      <c r="AA205" s="20"/>
      <c r="AB205" s="20"/>
    </row>
    <row r="206" spans="1:29">
      <c r="A206" s="28" t="s">
        <v>93</v>
      </c>
      <c r="B206" s="32"/>
      <c r="C206" s="31"/>
      <c r="D206" s="30"/>
      <c r="E206" s="30"/>
      <c r="F206" s="30"/>
      <c r="G206" s="30"/>
      <c r="H206" s="29"/>
      <c r="I206" s="29"/>
      <c r="J206" s="29"/>
      <c r="K206" s="29"/>
      <c r="L206" s="28"/>
      <c r="N206" s="28"/>
      <c r="O206" s="17"/>
      <c r="P206" s="13"/>
      <c r="Q206" s="13"/>
      <c r="Y206" s="2"/>
      <c r="AC206" s="17"/>
    </row>
    <row r="207" spans="1:28" s="19" customFormat="1" ht="19.10">
      <c r="A207" s="23"/>
      <c r="H207" s="26" t="s">
        <v>94</v>
      </c>
      <c r="I207" s="25">
        <f>I205+I133+I57+I15</f>
        <v>1.10972222222223005</v>
      </c>
      <c r="J207" s="25">
        <f>J205+J133+J57+J15</f>
        <v>0.877777777777776969</v>
      </c>
      <c r="K207" s="25">
        <f>K205+K133+K57+K15</f>
        <v>0.390972222222222001</v>
      </c>
      <c r="L207" s="24">
        <f>L205+L133+L57+L15</f>
        <v>2.3784722222222201</v>
      </c>
      <c r="N207" s="23"/>
      <c r="P207" s="22"/>
      <c r="Q207" s="21"/>
      <c r="T207"/>
      <c r="X207" s="20"/>
      <c r="Y207" s="20"/>
      <c r="AA207" s="20"/>
      <c r="AB207" s="20"/>
    </row>
    <row r="208" spans="1:29">
      <c r="A208" s="7"/>
      <c r="B208" s="11"/>
      <c r="C208" s="12"/>
      <c r="H208" s="18" t="s">
        <v>95</v>
      </c>
      <c r="I208" s="14">
        <f>I207/$L207</f>
        <v>0.466569343065696973</v>
      </c>
      <c r="J208" s="14">
        <f>J207/$L207</f>
        <v>0.369051094890511022</v>
      </c>
      <c r="K208" s="14">
        <f>K207/$L207</f>
        <v>0.164379562043796001</v>
      </c>
      <c r="L208" s="14">
        <f>L207/$L207</f>
        <v>1</v>
      </c>
      <c r="N208" s="7"/>
      <c r="O208" s="17"/>
      <c r="P208" s="13"/>
      <c r="Q208" s="13"/>
      <c r="Y208" s="2"/>
      <c r="AC208" s="17"/>
    </row>
    <row r="209" spans="1:29">
      <c r="A209" s="7"/>
      <c r="B209" s="11"/>
      <c r="C209" s="12"/>
      <c r="H209" s="2"/>
      <c r="I209" s="2"/>
      <c r="J209" s="2"/>
      <c r="K209" s="2"/>
      <c r="L209" s="7"/>
      <c r="N209" s="7"/>
      <c r="O209" s="17"/>
      <c r="P209" s="13"/>
      <c r="Q209" s="13"/>
      <c r="Y209" s="2"/>
      <c r="AC209" s="17"/>
    </row>
    <row r="211" spans="6:12" outlineLevel="1">
      <c r="F211" s="3" t="s">
        <v>96</v>
      </c>
      <c r="G211" s="3"/>
      <c r="H211" s="2" t="s">
        <v>97</v>
      </c>
      <c r="I211" s="84"/>
      <c r="J211" s="84"/>
      <c r="K211" s="2"/>
      <c r="L211" s="7"/>
    </row>
    <row r="212" spans="6:12" outlineLevel="1">
      <c r="F212" t="s">
        <v>37</v>
      </c>
      <c r="H212" s="14">
        <f>(I212+J212)/($I$218+$J$218)</f>
        <v>0.364120781527530024</v>
      </c>
      <c r="I212" s="85">
        <f>TIME(0,_xlfn.SUMIFS(I$6:I$130,$U$6:$U$130,$F212),0)</f>
        <v>0.239583333333332993</v>
      </c>
      <c r="J212" s="85">
        <f>TIME(0,_xlfn.SUMIFS(J$6:J$130,$U$6:$U$130,$F212),0)</f>
        <v>0.1875</v>
      </c>
      <c r="K212" s="15">
        <f>TIME(0,_xlfn.SUMIFS(K$6:K$130,$U$6:$U$130,$F212),0)</f>
        <v>0</v>
      </c>
      <c r="L212" s="4">
        <f>TIME(0,_xlfn.SUMIFS(L$6:L$130,$U$6:$U$130,$F212),0)</f>
        <v>0.427083333333332948</v>
      </c>
    </row>
    <row r="213" spans="6:12" outlineLevel="1">
      <c r="F213" t="s">
        <v>57</v>
      </c>
      <c r="H213" s="14">
        <f>(I213+J213)/($I$218+$J$218)</f>
        <v>0.238010657193605013</v>
      </c>
      <c r="I213" s="85">
        <f>TIME(0,_xlfn.SUMIFS(I$6:I$130,$U$6:$U$130,$F213),0)</f>
        <v>0.188888888888888999</v>
      </c>
      <c r="J213" s="85">
        <f>TIME(0,_xlfn.SUMIFS(J$6:J$130,$U$6:$U$130,$F213),0)</f>
        <v>0.0902777777777779988</v>
      </c>
      <c r="K213" s="15">
        <f>TIME(0,_xlfn.SUMIFS(K$6:K$130,$U$6:$U$130,$F213),0)</f>
        <v>0.0986111111111110006</v>
      </c>
      <c r="L213" s="4">
        <f>TIME(0,_xlfn.SUMIFS(L$6:L$130,$U$6:$U$130,$F213),0)</f>
        <v>0.37777777777777799</v>
      </c>
    </row>
    <row r="214" spans="6:12" outlineLevel="1">
      <c r="F214" t="s">
        <v>38</v>
      </c>
      <c r="H214" s="14">
        <f>(I214+J214)/($I$218+$J$218)</f>
        <v>0.224985198342214021</v>
      </c>
      <c r="I214" s="85">
        <f>TIME(0,_xlfn.SUMIFS(I$6:I$130,$U$6:$U$130,$F214),0)</f>
        <v>0.189583333333333002</v>
      </c>
      <c r="J214" s="85">
        <f>TIME(0,_xlfn.SUMIFS(J$6:J$130,$U$6:$U$130,$F214),0)</f>
        <v>0.0743055555555559977</v>
      </c>
      <c r="K214" s="15">
        <f>TIME(0,_xlfn.SUMIFS(K$6:K$130,$U$6:$U$130,$F214),0)</f>
        <v>0</v>
      </c>
      <c r="L214" s="4">
        <f>TIME(0,_xlfn.SUMIFS(L$6:L$130,$U$6:$U$130,$F214),0)</f>
        <v>0.263888888888889017</v>
      </c>
    </row>
    <row r="215" spans="6:12" outlineLevel="1">
      <c r="F215" t="s">
        <v>34</v>
      </c>
      <c r="H215" s="14">
        <f>(I215+J215)/($I$218+$J$218)</f>
        <v>0.0609828300769690124</v>
      </c>
      <c r="I215" s="85">
        <f>TIME(0,_xlfn.SUMIFS(I$6:I$130,$U$6:$U$130,$F215),0)</f>
        <v>0</v>
      </c>
      <c r="J215" s="85">
        <f>TIME(0,_xlfn.SUMIFS(J$6:J$130,$U$6:$U$130,$F215),0)</f>
        <v>0.07152777777777799</v>
      </c>
      <c r="K215" s="15">
        <f>TIME(0,_xlfn.SUMIFS(K$6:K$130,$U$6:$U$130,$F215),0)</f>
        <v>0</v>
      </c>
      <c r="L215" s="4">
        <f>TIME(0,_xlfn.SUMIFS(L$6:L$130,$U$6:$U$130,$F215),0)</f>
        <v>0.07152777777777799</v>
      </c>
    </row>
    <row r="216" spans="6:12" outlineLevel="1">
      <c r="F216" t="s">
        <v>9</v>
      </c>
      <c r="H216" s="14">
        <f>(I216+J216)/($I$218+$J$218)</f>
        <v>0.111900532859680002</v>
      </c>
      <c r="I216" s="85">
        <f>TIME(0,_xlfn.SUMIFS(I$6:I$130,$U$6:$U$130,$F216),0)</f>
        <v>0.06875</v>
      </c>
      <c r="J216" s="85">
        <f>TIME(0,_xlfn.SUMIFS(J$6:J$130,$U$6:$U$130,$F216),0)</f>
        <v>0.0625</v>
      </c>
      <c r="K216" s="15">
        <f>TIME(0,_xlfn.SUMIFS(K$6:K$130,$U$6:$U$130,$F216),0)</f>
        <v>0.0243055555555559977</v>
      </c>
      <c r="L216" s="4">
        <f>TIME(0,_xlfn.SUMIFS(L$6:L$130,$U$6:$U$130,$F216),0)</f>
        <v>0.155555555555555998</v>
      </c>
    </row>
    <row r="217" spans="6:12" outlineLevel="1">
      <c r="F217" s="10" t="s">
        <v>45</v>
      </c>
      <c r="G217" s="10"/>
      <c r="H217" s="9">
        <f>(I217+J217)/($I$218+$J$218)</f>
        <v>0</v>
      </c>
      <c r="I217" s="16">
        <f>TIME(0,_xlfn.SUMIFS(I$6:I$130,$U$6:$U$130,$F217),0)</f>
        <v>0</v>
      </c>
      <c r="J217" s="16">
        <f>TIME(0,_xlfn.SUMIFS(J$6:J$130,$U$6:$U$130,$F217),0)</f>
        <v>0</v>
      </c>
      <c r="K217" s="16">
        <f>TIME(0,_xlfn.SUMIFS(K$6:K$130,$U$6:$U$130,$F217),0)</f>
        <v>0.106944444444443998</v>
      </c>
      <c r="L217" s="6">
        <f>TIME(0,_xlfn.SUMIFS(L$6:L$130,$U$6:$U$130,$F217),0)</f>
        <v>0.106944444444443998</v>
      </c>
    </row>
    <row r="218" spans="6:12" outlineLevel="1">
      <c r="F218" t="s">
        <v>20</v>
      </c>
      <c r="I218" s="85">
        <f>SUM(I212:I217)</f>
        <v>0.686805555555555003</v>
      </c>
      <c r="J218" s="85">
        <f>SUM(J212:J217)</f>
        <v>0.48611111111111196</v>
      </c>
      <c r="K218" s="15">
        <f>SUM(K212:K217)</f>
        <v>0.229861111111110983</v>
      </c>
      <c r="L218" s="4">
        <f>SUM(L212:L217)</f>
        <v>1.4027777777777799</v>
      </c>
    </row>
    <row r="220" spans="6:12" outlineLevel="1">
      <c r="F220" s="3" t="s">
        <v>98</v>
      </c>
      <c r="G220" s="3"/>
      <c r="H220" s="2" t="s">
        <v>97</v>
      </c>
      <c r="I220" s="2"/>
      <c r="J220" s="2"/>
      <c r="K220" s="2"/>
      <c r="L220" s="7"/>
    </row>
    <row r="221" spans="6:12" outlineLevel="1">
      <c r="F221" t="s">
        <v>37</v>
      </c>
      <c r="H221" s="14">
        <f>(I221+J221)/($I$227+$J$227)</f>
        <v>0.28389154704944195</v>
      </c>
      <c r="I221" s="85">
        <f>TIME(0,_xlfn.SUMIFS(I$109:I$202,$U$109:$U$202,$F221),0)</f>
        <v>0.11875</v>
      </c>
      <c r="J221" s="85">
        <f>TIME(0,_xlfn.SUMIFS(J$109:J$202,$U$109:$U$202,$F221),0)</f>
        <v>0.128472222222221987</v>
      </c>
      <c r="K221" s="15">
        <f>TIME(0,_xlfn.SUMIFS(K$109:K$202,$U$109:$U$202,$F221),0)</f>
        <v>0.00069444444444400002</v>
      </c>
      <c r="L221" s="4">
        <f>TIME(0,_xlfn.SUMIFS(L$109:L$202,$U$109:$U$202,$F221),0)</f>
        <v>0.247916666666667007</v>
      </c>
    </row>
    <row r="222" spans="6:12" outlineLevel="1">
      <c r="F222" t="s">
        <v>57</v>
      </c>
      <c r="H222" s="14">
        <f>(I222+J222)/($I$227+$J$227)</f>
        <v>0.232854864433811004</v>
      </c>
      <c r="I222" s="85">
        <f>TIME(0,_xlfn.SUMIFS(I$109:I$202,$U$109:$U$202,$F222),0)</f>
        <v>0.131944444444443998</v>
      </c>
      <c r="J222" s="85">
        <f>TIME(0,_xlfn.SUMIFS(J$109:J$202,$U$109:$U$202,$F222),0)</f>
        <v>0.0708333333333329929</v>
      </c>
      <c r="K222" s="15">
        <f>TIME(0,_xlfn.SUMIFS(K$109:K$202,$U$109:$U$202,$F222),0)</f>
        <v>0.113194444444443998</v>
      </c>
      <c r="L222" s="4">
        <f>TIME(0,_xlfn.SUMIFS(L$109:L$202,$U$109:$U$202,$F222),0)</f>
        <v>0.315972222222221966</v>
      </c>
    </row>
    <row r="223" spans="6:12" outlineLevel="1">
      <c r="F223" t="s">
        <v>38</v>
      </c>
      <c r="H223" s="14">
        <f>(I223+J223)/($I$227+$J$227)</f>
        <v>0.171451355661881983</v>
      </c>
      <c r="I223" s="85">
        <f>TIME(0,_xlfn.SUMIFS(I$109:I$202,$U$109:$U$202,$F223),0)</f>
        <v>0.117361111111111005</v>
      </c>
      <c r="J223" s="85">
        <f>TIME(0,_xlfn.SUMIFS(J$109:J$202,$U$109:$U$202,$F223),0)</f>
        <v>0.0319444444444439979</v>
      </c>
      <c r="K223" s="15">
        <f>TIME(0,_xlfn.SUMIFS(K$109:K$202,$U$109:$U$202,$F223),0)</f>
        <v>0.00486111111111099969</v>
      </c>
      <c r="L223" s="4">
        <f>TIME(0,_xlfn.SUMIFS(L$109:L$202,$U$109:$U$202,$F223),0)</f>
        <v>0.154166666666667007</v>
      </c>
    </row>
    <row r="224" spans="6:12" outlineLevel="1">
      <c r="F224" t="s">
        <v>34</v>
      </c>
      <c r="H224" s="14">
        <f>(I224+J224)/($I$227+$J$227)</f>
        <v>0.123604465709729006</v>
      </c>
      <c r="I224" s="85">
        <f>TIME(0,_xlfn.SUMIFS(I$109:I$202,$U$109:$U$202,$F224),0)</f>
        <v>0.104166666666667007</v>
      </c>
      <c r="J224" s="85">
        <f>TIME(0,_xlfn.SUMIFS(J$109:J$202,$U$109:$U$202,$F224),0)</f>
        <v>0.00347222222222200028</v>
      </c>
      <c r="K224" s="15">
        <f>TIME(0,_xlfn.SUMIFS(K$109:K$202,$U$109:$U$202,$F224),0)</f>
        <v>0</v>
      </c>
      <c r="L224" s="4">
        <f>TIME(0,_xlfn.SUMIFS(L$109:L$202,$U$109:$U$202,$F224),0)</f>
        <v>0.107638888888889017</v>
      </c>
    </row>
    <row r="225" spans="6:12" outlineLevel="1">
      <c r="F225" t="s">
        <v>9</v>
      </c>
      <c r="H225" s="14">
        <f>(I225+J225)/($I$227+$J$227)</f>
        <v>0.188197767145136012</v>
      </c>
      <c r="I225" s="85">
        <f>TIME(0,_xlfn.SUMIFS(I$109:I$202,$U$109:$U$202,$F225),0)</f>
        <v>0.0430555555555559977</v>
      </c>
      <c r="J225" s="85">
        <f>TIME(0,_xlfn.SUMIFS(J$109:J$202,$U$109:$U$202,$F225),0)</f>
        <v>0.120833333333332993</v>
      </c>
      <c r="K225" s="15">
        <f>TIME(0,_xlfn.SUMIFS(K$109:K$202,$U$109:$U$202,$F225),0)</f>
        <v>0</v>
      </c>
      <c r="L225" s="4">
        <f>TIME(0,_xlfn.SUMIFS(L$109:L$202,$U$109:$U$202,$F225),0)</f>
        <v>0.163888888888888999</v>
      </c>
    </row>
    <row r="226" spans="6:12" outlineLevel="1">
      <c r="F226" s="10" t="s">
        <v>45</v>
      </c>
      <c r="G226" s="10"/>
      <c r="H226" s="9">
        <f>(I226+J226)/($I$227+$J$227)</f>
        <v>0</v>
      </c>
      <c r="I226" s="16">
        <f>TIME(0,_xlfn.SUMIFS(I$109:I$202,$U$109:$U$202,$F226),0)</f>
        <v>0</v>
      </c>
      <c r="J226" s="16">
        <f>TIME(0,_xlfn.SUMIFS(J$109:J$202,$U$109:$U$202,$F226),0)</f>
        <v>0</v>
      </c>
      <c r="K226" s="16">
        <f>TIME(0,_xlfn.SUMIFS(K$109:K$202,$U$109:$U$202,$F226),0)</f>
        <v>0.0666666666666669983</v>
      </c>
      <c r="L226" s="6">
        <f>TIME(0,_xlfn.SUMIFS(L$109:L$202,$U$109:$U$202,$F226),0)</f>
        <v>0.0666666666666669983</v>
      </c>
    </row>
    <row r="227" spans="6:12" outlineLevel="1">
      <c r="F227" t="s">
        <v>20</v>
      </c>
      <c r="I227" s="15">
        <f>SUM(I221:I226)</f>
        <v>0.515277777777777946</v>
      </c>
      <c r="J227" s="15">
        <f>SUM(J221:J226)</f>
        <v>0.355555555555554026</v>
      </c>
      <c r="K227" s="15">
        <f>SUM(K221:K226)</f>
        <v>0.185416666666666003</v>
      </c>
      <c r="L227" s="4">
        <f>SUM(L221:L226)</f>
        <v>1.05624999999999991</v>
      </c>
    </row>
  </sheetData>
  <autoFilter ref="A5:AE210"/>
  <mergeCells count="17">
    <mergeCell ref="A3:B3"/>
    <mergeCell ref="C6:D6"/>
    <mergeCell ref="C16:D16"/>
    <mergeCell ref="C34:D34"/>
    <mergeCell ref="C58:D58"/>
    <mergeCell ref="C85:D85"/>
    <mergeCell ref="C107:D107"/>
    <mergeCell ref="C115:D115"/>
    <mergeCell ref="D131:E131"/>
    <mergeCell ref="B134:D134"/>
    <mergeCell ref="D141:E141"/>
    <mergeCell ref="C143:D143"/>
    <mergeCell ref="B156:D156"/>
    <mergeCell ref="D165:E165"/>
    <mergeCell ref="C167:D167"/>
    <mergeCell ref="B177:D177"/>
    <mergeCell ref="C188:D188"/>
  </mergeCells>
  <printOptions>
    <extLst>
      <ext uri="smNativeData">
        <pm:pageFlags xmlns:pm="smNativeData" id="1709030714" printRowHead="0" printColHead="0" printHeadLine="0" printFootLine="0" autoHeightHeader="0" autoHeightFooter="0" fitToPageBoth="1"/>
      </ext>
    </extLst>
  </printOptions>
  <pageMargins left="0.393750" right="0.393750" top="0.393750" bottom="0.472222" header="0.315278" footer="0.315278"/>
  <pageSetup paperSize="9" scale="61" fitToWidth="0" fitToHeight="4" orientation="landscape"/>
  <headerFooter>
    <extLst>
      <ext uri="smNativeData">
        <pm:header xmlns:pm="smNativeData" id="1709030714" l="56" r="56" t="56" b="56" borderId="0" fillId="0" vertical="0"/>
        <pm:footer xmlns:pm="smNativeData" id="1709030714" l="56" r="56" t="56" b="56" borderId="0" fillId="0" vertical="2"/>
      </ext>
    </extLst>
  </headerFooter>
  <extLst>
    <ext uri="smNativeData">
      <pm:sheetPrefs xmlns:pm="smNativeData" day="170903071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 Michaelis</dc:creator>
  <cp:keywords/>
  <dc:description/>
  <cp:lastModifiedBy>Kai</cp:lastModifiedBy>
  <cp:revision>0</cp:revision>
  <cp:lastPrinted>2023-10-18T09:19:20Z</cp:lastPrinted>
  <dcterms:created xsi:type="dcterms:W3CDTF">2022-12-06T19:17:59Z</dcterms:created>
  <dcterms:modified xsi:type="dcterms:W3CDTF">2024-02-27T10:45:14Z</dcterms:modified>
</cp:coreProperties>
</file>