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gerdschmitt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76646629" val="1106" rev="124" rev64="64" revOS="1" revMin="124" revMax="0"/>
      <pm:docPrefs xmlns:pm="smNativeData" id="1676646629" fixedDigits="0" showNotice="1" showProtection="1" showFrameBounds="1" autoChart="1" recalcOnPrint="1" recalcOnCopy="1" tab="567" useDefinedPrintRange="1" printArea="currentSheet"/>
      <pm:compatibility xmlns:pm="smNativeData" id="1676646629"/>
      <pm:defCurrency xmlns:pm="smNativeData" id="1676646629"/>
    </ext>
  </extLst>
</workbook>
</file>

<file path=xl/sharedStrings.xml><?xml version="1.0" encoding="utf-8"?>
<sst xmlns="http://schemas.openxmlformats.org/spreadsheetml/2006/main" count="47" uniqueCount="43">
  <si>
    <t>1. Ertragswertermittlung gemäß §§ 17 - 20 ImmoWertV</t>
  </si>
  <si>
    <t>Eckdaten Wohnung:</t>
  </si>
  <si>
    <t>Baujahr:</t>
  </si>
  <si>
    <t>Bad/WC:</t>
  </si>
  <si>
    <t>ja</t>
  </si>
  <si>
    <t>Heizung:</t>
  </si>
  <si>
    <t>besondere Ausstattung:</t>
  </si>
  <si>
    <r>
      <t xml:space="preserve"> m</t>
    </r>
    <r>
      <rPr>
        <vertAlign val="superscript"/>
        <extLst>
          <ext uri="smNativeData">
            <pm:charSpec xmlns:pm="smNativeData" id="1676646629" ssSize="80" ssDistance="20">
              <pm:latin/>
              <pm:cs/>
              <pm:ea/>
            </pm:charSpec>
          </ext>
        </extLst>
      </rPr>
      <t>2</t>
    </r>
  </si>
  <si>
    <t>Größe der Wohnung:</t>
  </si>
  <si>
    <t>gut</t>
  </si>
  <si>
    <t>Wohnlage (nach Wohnlagenkarte):</t>
  </si>
  <si>
    <t>Gastherme in der Wohung</t>
  </si>
  <si>
    <t>Ausstattung:</t>
  </si>
  <si>
    <t>wärmedämmende Fenster</t>
  </si>
  <si>
    <t>Bad (bodengleiche Dusche)</t>
  </si>
  <si>
    <t>Modernisierungen:</t>
  </si>
  <si>
    <t>1.1.1.</t>
  </si>
  <si>
    <t>1.2  Monatlicher Rohertrag:</t>
  </si>
  <si>
    <r>
      <t>m</t>
    </r>
    <r>
      <rPr>
        <vertAlign val="superscript"/>
        <extLst>
          <ext uri="smNativeData">
            <pm:charSpec xmlns:pm="smNativeData" id="1676646629" ssSize="80" ssDistance="20">
              <pm:latin/>
              <pm:cs/>
              <pm:ea/>
            </pm:charSpec>
          </ext>
        </extLst>
      </rPr>
      <t>2</t>
    </r>
  </si>
  <si>
    <r>
      <t>x 10,20 € / m</t>
    </r>
    <r>
      <rPr>
        <vertAlign val="superscript"/>
        <extLst>
          <ext uri="smNativeData">
            <pm:charSpec xmlns:pm="smNativeData" id="1676646629" ssSize="80" ssDistance="20">
              <pm:latin/>
              <pm:cs/>
              <pm:ea/>
            </pm:charSpec>
          </ext>
        </extLst>
      </rPr>
      <t>2</t>
    </r>
    <r>
      <t xml:space="preserve"> =</t>
    </r>
  </si>
  <si>
    <t>1.3  Bewirtschaftungskosten - § 19 ImmoWertV</t>
  </si>
  <si>
    <t xml:space="preserve">Entsprechend der II. Berechnungsverordnung werden für </t>
  </si>
  <si>
    <t>1.3.1.  Verwaltungskosten:</t>
  </si>
  <si>
    <t>bis</t>
  </si>
  <si>
    <t>jährlich je Eigentumswohnung, Kaufeigentumswohnung</t>
  </si>
  <si>
    <r>
      <t xml:space="preserve">1.3.2.  </t>
    </r>
    <r>
      <rPr>
        <rFont val="Calibri"/>
        <charset val="0"/>
        <family val="1"/>
        <sz val="11"/>
        <b val="0"/>
        <extLst>
          <ext uri="smNativeData">
            <pm:charSpec xmlns:pm="smNativeData" id="1676646629" kern="0">
              <pm:latin face="Calibri" sz="220" weight="normal"/>
              <pm:cs/>
              <pm:ea/>
            </pm:charSpec>
          </ext>
        </extLst>
      </rPr>
      <t>Instandhaltungskosten:</t>
    </r>
  </si>
  <si>
    <r>
      <t>/m</t>
    </r>
    <r>
      <rPr>
        <vertAlign val="superscript"/>
        <extLst>
          <ext uri="smNativeData">
            <pm:charSpec xmlns:pm="smNativeData" id="1676646629" ssSize="80" ssDistance="20">
              <pm:latin/>
              <pm:cs/>
              <pm:ea/>
            </pm:charSpec>
          </ext>
        </extLst>
      </rPr>
      <t xml:space="preserve">2  </t>
    </r>
    <r>
      <t>Wohnfläche je Jahr für Wohnungen, deren Bezugsfertigkeit am</t>
    </r>
  </si>
  <si>
    <t xml:space="preserve"> Ende des Kalenderjahres mindestens 32 Jahre zurück liegt</t>
  </si>
  <si>
    <t>1.3.3.  Mietausfallwagnis:</t>
  </si>
  <si>
    <t>der Nettokaltmiete bei Mietwohn- und gemischt genutzten Grundstücken</t>
  </si>
  <si>
    <t xml:space="preserve">1.3.4.  Ermittlung der Bewirtschaftungskosten </t>
  </si>
  <si>
    <t>Demnach betragen die jährlichen Bewirtschaftungskosten für die Eigentumswohnung EG rechts in dem mit einem Mehrfamilienhaus bebauten Grundstück</t>
  </si>
  <si>
    <t>Verwaltungskosten:</t>
  </si>
  <si>
    <t>Wohnung x</t>
  </si>
  <si>
    <t>Instandhaltungskosten:</t>
  </si>
  <si>
    <t>x</t>
  </si>
  <si>
    <t>=</t>
  </si>
  <si>
    <t>Mietausfallwagnis:</t>
  </si>
  <si>
    <t>von</t>
  </si>
  <si>
    <t>*</t>
  </si>
  <si>
    <t>jährliche Bewritschaftungskosten insgesamt:</t>
  </si>
  <si>
    <t>entspricht</t>
  </si>
  <si>
    <t>#B4/(MONATLICHER_ROHERTRAG.#C1*12)*100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</si>
</sst>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[$€-1]"/>
    <numFmt numFmtId="9" formatCode="0%"/>
    <numFmt numFmtId="10" formatCode="0.00%"/>
  </numFmts>
  <fonts count="9">
    <font>
      <name val="Basic Sans"/>
      <family val="1"/>
      <color rgb="FF000000"/>
      <sz val="10"/>
      <extLst>
        <ext uri="smNativeData">
          <pm:charSpec xmlns:pm="smNativeData" id="1676646629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Times New Roman"/>
      <family val="1"/>
      <b/>
      <color rgb="FF0000FF"/>
      <sz val="14"/>
      <extLst>
        <ext uri="smNativeData">
          <pm:charSpec xmlns:pm="smNativeData" id="1676646629" fgClr="0000FF" ulstyle="none" kern="1">
            <pm:latin face="Times New Roman" sz="280" lang="default" weight="bold"/>
            <pm:cs face="Basic Roman" sz="280" lang="default"/>
            <pm:ea face="Basic Roman" sz="280" lang="default"/>
          </pm:charSpec>
        </ext>
      </extLst>
    </font>
    <font>
      <name val="Basic Roman ANSI"/>
      <family val="1"/>
      <color rgb="FF000000"/>
      <sz val="12"/>
      <extLst>
        <ext uri="smNativeData">
          <pm:charSpec xmlns:pm="smNativeData" id="1676646629" ulstyle="none">
            <pm:latin face="Basic Roman ANSI" sz="240" lang="default"/>
            <pm:cs face="Basic Sans" sz="240" lang="default"/>
            <pm:ea face="Basic Sans" sz="240" lang="default"/>
          </pm:charSpec>
        </ext>
      </extLst>
    </font>
    <font>
      <name val="Basic Roman ANSI"/>
      <family val="1"/>
      <color rgb="FF000000"/>
      <sz val="10"/>
      <extLst>
        <ext uri="smNativeData">
          <pm:charSpec xmlns:pm="smNativeData" id="1676646629" ulstyle="none">
            <pm:latin face="Basic Roman ANSI" sz="200" lang="default"/>
            <pm:cs face="Basic Sans" sz="200" lang="default"/>
            <pm:ea face="Basic Sans" sz="200" lang="default"/>
          </pm:charSpec>
        </ext>
      </extLst>
    </font>
    <font>
      <name val="Basic Sans"/>
      <family val="1"/>
      <color rgb="FF000000"/>
      <sz val="10"/>
      <vertAlign val="superscript"/>
      <extLst>
        <ext uri="smNativeData">
          <pm:charSpec xmlns:pm="smNativeData" id="1676646629" ulstyle="none" kern="1" ssSize="80" ssDistance="20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FF0000FF"/>
      <sz val="10"/>
      <extLst>
        <ext uri="smNativeData">
          <pm:charSpec xmlns:pm="smNativeData" id="1676646629" fgClr="0000FF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Calibri"/>
      <family val="1"/>
      <color rgb="FF0000FF"/>
      <sz val="11"/>
      <u val="single"/>
      <extLst>
        <ext uri="smNativeData">
          <pm:charSpec xmlns:pm="smNativeData" id="1676646629" fgClr="0000FF" ulstyle="single">
            <pm:latin face="Calibri" sz="220" lang="default"/>
            <pm:cs face="Basic Sans" sz="220" lang="default"/>
            <pm:ea face="Basic Sans" sz="220" lang="default"/>
          </pm:charSpec>
        </ext>
      </extLst>
    </font>
    <font>
      <name val="Calibri"/>
      <family val="1"/>
      <color rgb="FF0000FF"/>
      <sz val="11"/>
      <extLst>
        <ext uri="smNativeData">
          <pm:charSpec xmlns:pm="smNativeData" id="1676646629" fgClr="0000FF" ulstyle="none" kern="1">
            <pm:latin face="Calibri" sz="22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i/>
      <color rgb="FF000000"/>
      <sz val="10"/>
      <extLst>
        <ext uri="smNativeData">
          <pm:charSpec xmlns:pm="smNativeData" id="1676646629" ulstyle="none" kern="1">
            <pm:latin face="Basic Sans" sz="200" lang="default" i="1"/>
            <pm:cs face="Basic Roman" sz="200" lang="default"/>
            <pm:ea face="Basic Roman" sz="20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76646629" type="1" fgLvl="100" fgClr="00FFFFFF" bgLvl="100" bgClr="00000000"/>
          </ext>
        </extLst>
      </patternFill>
    </fill>
    <fill>
      <patternFill patternType="none"/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664662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664662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76646629">
            <pm:line position="bottom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0" borderId="0" xfId="0" applyNumberFormat="1" applyAlignment="1">
      <alignment horizontal="left" vertical="center"/>
    </xf>
    <xf numFmtId="0" fontId="5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0" fontId="5" fillId="0" borderId="0" xfId="0" applyFont="1" applyAlignment="1">
      <alignment vertical="center"/>
    </xf>
    <xf numFmtId="9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64" fontId="0" fillId="0" borderId="0" xfId="0" applyNumberFormat="1"/>
    <xf numFmtId="164" fontId="0" fillId="0" borderId="0" xfId="0" applyNumberFormat="1"/>
    <xf numFmtId="164" fontId="0" fillId="0" borderId="2" xfId="0" applyNumberFormat="1" applyBorder="1"/>
    <xf numFmtId="0" fontId="8" fillId="0" borderId="0" xfId="0" applyFont="1" applyAlignment="1">
      <alignment horizontal="right"/>
    </xf>
    <xf numFmtId="10" fontId="8" fillId="0" borderId="0" xfId="0" applyNumberFormat="1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 customBuiltin="1" idx="0" base="0"/>
  </cellStyles>
  <tableStyles count="0"/>
  <extLst>
    <ext uri="smNativeData">
      <pm:charStyles xmlns:pm="smNativeData" id="1676646629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Basic Sans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U46"/>
  <sheetViews>
    <sheetView tabSelected="1" view="normal" zoomScale="125" workbookViewId="0">
      <selection activeCell="E8" sqref="E8:R8"/>
    </sheetView>
  </sheetViews>
  <sheetFormatPr baseColWidth="9" defaultColWidth="10.000000" defaultRowHeight="13.45"/>
  <cols>
    <col min="3" max="3" width="3.351351" customWidth="1"/>
    <col min="4" max="4" width="3.081081" customWidth="1"/>
    <col min="5" max="5" width="3.405405" customWidth="1"/>
    <col min="6" max="6" width="3.243243" customWidth="1"/>
    <col min="7" max="7" width="3.081081" customWidth="1"/>
    <col min="8" max="8" width="3.513514" customWidth="1"/>
    <col min="9" max="9" width="3.837838" customWidth="1"/>
    <col min="10" max="10" width="3.729730" customWidth="1"/>
    <col min="11" max="11" width="3.783784" customWidth="1"/>
    <col min="12" max="12" width="3.243243" customWidth="1"/>
    <col min="13" max="13" width="3.405405" customWidth="1"/>
    <col min="14" max="14" width="3.567568" customWidth="1"/>
    <col min="15" max="15" width="3.189189" customWidth="1"/>
    <col min="16" max="16" width="3.351351" customWidth="1"/>
    <col min="17" max="17" width="2.864865" customWidth="1"/>
    <col min="18" max="18" width="3.459459" customWidth="1"/>
    <col min="19" max="19" width="3.567568" customWidth="1"/>
  </cols>
  <sheetData>
    <row r="1" spans="1:10" ht="32.60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20.9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3" t="n">
        <v>1959</v>
      </c>
      <c r="F3" s="3"/>
      <c r="G3" s="3"/>
      <c r="H3" s="3"/>
      <c r="I3" s="3"/>
      <c r="J3" s="2"/>
    </row>
    <row r="4" spans="1:10">
      <c r="A4" s="2" t="s">
        <v>3</v>
      </c>
      <c r="B4" s="2"/>
      <c r="C4" s="2"/>
      <c r="D4" s="2"/>
      <c r="E4" s="2" t="s">
        <v>4</v>
      </c>
      <c r="F4" s="2"/>
      <c r="G4" s="2"/>
      <c r="H4" s="2"/>
      <c r="I4" s="2"/>
      <c r="J4" s="2"/>
    </row>
    <row r="5" spans="1:10">
      <c r="A5" s="2" t="s">
        <v>5</v>
      </c>
      <c r="B5" s="2"/>
      <c r="C5" s="2"/>
      <c r="D5" s="2"/>
      <c r="E5" s="2" t="s">
        <v>4</v>
      </c>
      <c r="F5" s="2"/>
      <c r="G5" s="2"/>
      <c r="H5" s="2"/>
      <c r="I5" s="2"/>
      <c r="J5" s="2"/>
    </row>
    <row r="6" spans="1:10">
      <c r="A6" s="2" t="s">
        <v>6</v>
      </c>
      <c r="B6" s="2"/>
      <c r="C6" s="2"/>
      <c r="D6" s="2"/>
      <c r="E6" s="25" t="n">
        <v>67.7900000000000063</v>
      </c>
      <c r="F6" s="26"/>
      <c r="G6" s="5" t="s">
        <v>7</v>
      </c>
      <c r="I6" s="2"/>
      <c r="J6" s="2"/>
    </row>
    <row r="7" spans="1:10">
      <c r="A7" s="2" t="s">
        <v>8</v>
      </c>
      <c r="B7" s="2"/>
      <c r="C7" s="2"/>
      <c r="D7" s="2"/>
      <c r="E7" s="2" t="s">
        <v>9</v>
      </c>
      <c r="F7" s="2"/>
      <c r="G7" s="2"/>
      <c r="H7" s="2"/>
      <c r="I7" s="2"/>
      <c r="J7" s="2"/>
    </row>
    <row r="8" spans="1:10">
      <c r="A8" s="2" t="s">
        <v>10</v>
      </c>
      <c r="B8" s="2"/>
      <c r="C8" s="2"/>
      <c r="D8" s="2"/>
      <c r="E8" s="2" t="s">
        <v>11</v>
      </c>
      <c r="F8" s="2"/>
      <c r="G8" s="2"/>
      <c r="H8" s="2"/>
      <c r="I8" s="2"/>
      <c r="J8" s="2"/>
    </row>
    <row r="9" spans="1:10">
      <c r="A9" s="2" t="s">
        <v>12</v>
      </c>
      <c r="B9" s="2"/>
      <c r="C9" s="2"/>
      <c r="D9" s="2"/>
      <c r="E9" s="2" t="s">
        <v>13</v>
      </c>
      <c r="F9" s="2"/>
      <c r="G9" s="2"/>
      <c r="H9" s="2"/>
      <c r="I9" s="2"/>
      <c r="J9" s="2"/>
    </row>
    <row r="10" spans="1:10">
      <c r="A10" s="2" t="s">
        <v>6</v>
      </c>
      <c r="B10" s="2"/>
      <c r="C10" s="2"/>
      <c r="D10" s="2"/>
      <c r="E10" s="2" t="s">
        <v>14</v>
      </c>
      <c r="F10" s="2"/>
      <c r="G10" s="2"/>
      <c r="H10" s="2"/>
      <c r="I10" s="2"/>
      <c r="J10" s="2"/>
    </row>
    <row r="11" spans="1:10">
      <c r="A11" s="2" t="s">
        <v>15</v>
      </c>
      <c r="B11" s="2"/>
      <c r="C11" s="2"/>
      <c r="D11" s="2"/>
      <c r="E11" s="2"/>
      <c r="F11" s="2"/>
      <c r="G11" s="2"/>
      <c r="H11" s="2"/>
      <c r="I11" s="2"/>
      <c r="J11" s="2"/>
    </row>
    <row r="12" spans="1:10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>
      <c r="A13" s="2" t="s">
        <v>16</v>
      </c>
      <c r="B13" s="2"/>
      <c r="C13" s="2"/>
      <c r="D13" s="2"/>
      <c r="E13" s="2"/>
      <c r="F13" s="2"/>
      <c r="G13" s="2"/>
      <c r="H13" s="2"/>
      <c r="I13" s="2"/>
      <c r="J13" s="2"/>
    </row>
    <row r="14" spans="1:10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>
      <c r="A15" s="4" t="s">
        <v>17</v>
      </c>
      <c r="B15" s="2"/>
      <c r="C15" s="2"/>
      <c r="D15" s="2"/>
      <c r="E15" s="2"/>
      <c r="F15" s="2"/>
      <c r="G15" s="2"/>
      <c r="H15" s="2"/>
      <c r="I15" s="2"/>
      <c r="J15" s="2"/>
    </row>
    <row r="16" spans="1:15">
      <c r="A16" s="5">
        <f>E6</f>
        <v>67.7900000000000063</v>
      </c>
      <c r="B16" s="5"/>
      <c r="C16" s="5"/>
      <c r="D16" s="5" t="s">
        <v>18</v>
      </c>
      <c r="E16" s="6" t="s">
        <v>19</v>
      </c>
      <c r="F16" s="6"/>
      <c r="G16" s="6"/>
      <c r="H16" s="6"/>
      <c r="N16" s="8">
        <f>(MID(A16,1,5))*(MID(E16,2,5))</f>
        <v>691.45799999999997</v>
      </c>
      <c r="O16" s="8"/>
    </row>
    <row r="17" spans="1:10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>
      <c r="A18" s="9" t="s">
        <v>20</v>
      </c>
      <c r="B18" s="2"/>
      <c r="C18" s="2"/>
      <c r="D18" s="2"/>
      <c r="E18" s="2"/>
      <c r="F18" s="2"/>
      <c r="G18" s="2"/>
      <c r="H18" s="2"/>
      <c r="I18" s="2"/>
      <c r="J18" s="2"/>
    </row>
    <row r="19" spans="1:11">
      <c r="A19" s="2"/>
      <c r="B19" s="2"/>
      <c r="C19" s="2"/>
      <c r="D19" s="2"/>
      <c r="E19" s="2"/>
      <c r="F19" s="2"/>
      <c r="G19" s="2"/>
      <c r="H19" s="2"/>
      <c r="I19" s="2"/>
      <c r="J19" s="2"/>
      <c r="K19"/>
    </row>
    <row r="20" spans="1:10">
      <c r="A20" s="2" t="s">
        <v>21</v>
      </c>
      <c r="B20" s="2"/>
      <c r="C20" s="2"/>
      <c r="D20" s="2"/>
      <c r="E20" s="2"/>
      <c r="F20" s="2"/>
      <c r="G20" s="2"/>
      <c r="H20" s="2"/>
      <c r="I20" s="2"/>
      <c r="J20" s="2"/>
    </row>
    <row r="21" spans="1:10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>
      <c r="A22" s="9" t="s">
        <v>22</v>
      </c>
      <c r="B22" s="2"/>
      <c r="C22" s="2"/>
      <c r="D22" s="2"/>
      <c r="E22" s="2"/>
      <c r="F22" s="2"/>
      <c r="G22" s="2"/>
      <c r="H22" s="2"/>
      <c r="I22" s="2"/>
      <c r="J22" s="2"/>
    </row>
    <row r="23" spans="1:11">
      <c r="A23" s="2"/>
      <c r="B23" s="2"/>
      <c r="C23" s="2"/>
      <c r="D23" s="2"/>
      <c r="E23" s="2"/>
      <c r="F23" s="2"/>
      <c r="G23" s="2"/>
      <c r="H23" s="2"/>
      <c r="I23" s="2"/>
      <c r="J23" s="2"/>
      <c r="K23"/>
    </row>
    <row r="24" spans="1:10">
      <c r="A24" s="2" t="s">
        <v>23</v>
      </c>
      <c r="B24" s="10" t="n">
        <v>356.79000000000002</v>
      </c>
      <c r="C24" s="2" t="s">
        <v>24</v>
      </c>
      <c r="D24" s="2"/>
      <c r="E24" s="2"/>
      <c r="F24" s="2"/>
      <c r="G24" s="2"/>
      <c r="H24" s="2"/>
      <c r="I24" s="2"/>
      <c r="J24" s="2"/>
    </row>
    <row r="25" spans="1:10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>
      <c r="A26" s="9" t="s">
        <v>25</v>
      </c>
      <c r="B26" s="2"/>
      <c r="C26" s="2"/>
      <c r="D26" s="2"/>
      <c r="E26" s="2"/>
      <c r="F26" s="2"/>
      <c r="G26" s="2"/>
      <c r="H26" s="2"/>
      <c r="I26" s="2"/>
      <c r="J26" s="2"/>
    </row>
    <row r="27" spans="1:10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>
      <c r="A28" s="2" t="s">
        <v>23</v>
      </c>
      <c r="B28" s="7" t="n">
        <v>14.9199999999999999</v>
      </c>
      <c r="C28" s="2" t="s">
        <v>26</v>
      </c>
      <c r="D28" s="2"/>
      <c r="E28" s="2"/>
      <c r="F28" s="2"/>
      <c r="G28" s="2"/>
      <c r="H28" s="2"/>
      <c r="I28" s="2"/>
      <c r="J28" s="2"/>
    </row>
    <row r="29" spans="1:10">
      <c r="A29" s="2" t="s">
        <v>27</v>
      </c>
      <c r="B29" s="2"/>
      <c r="C29" s="2"/>
      <c r="D29" s="2"/>
      <c r="E29" s="2"/>
      <c r="F29" s="2"/>
      <c r="G29" s="2"/>
      <c r="H29" s="2"/>
      <c r="I29" s="2"/>
      <c r="J29" s="2"/>
    </row>
    <row r="30" spans="1:10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>
      <c r="A31" s="11" t="s">
        <v>28</v>
      </c>
      <c r="B31" s="11"/>
      <c r="C31" s="2"/>
      <c r="D31" s="2"/>
      <c r="E31" s="2"/>
      <c r="F31" s="2"/>
      <c r="G31" s="2"/>
      <c r="H31" s="2"/>
      <c r="I31" s="2"/>
      <c r="J31" s="2"/>
    </row>
    <row r="32" spans="1:10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>
      <c r="A33" s="12" t="n">
        <v>0.02</v>
      </c>
      <c r="B33" s="2" t="s">
        <v>29</v>
      </c>
      <c r="C33" s="2"/>
      <c r="D33" s="2"/>
      <c r="E33" s="2"/>
      <c r="F33" s="2"/>
      <c r="G33" s="2"/>
      <c r="H33" s="2"/>
      <c r="I33" s="2"/>
      <c r="J33" s="2"/>
    </row>
    <row r="34" spans="1:10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</row>
    <row r="36" spans="1:10" ht="31.45" customHeight="1">
      <c r="A36" s="13" t="s">
        <v>31</v>
      </c>
      <c r="B36" s="2"/>
      <c r="C36" s="2"/>
      <c r="D36" s="2"/>
      <c r="E36" s="2"/>
      <c r="F36" s="2"/>
      <c r="G36" s="2"/>
      <c r="H36" s="2"/>
      <c r="I36" s="2"/>
      <c r="J36" s="2"/>
    </row>
    <row r="37" spans="1:10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5">
      <c r="A38" s="2" t="s">
        <v>32</v>
      </c>
      <c r="B38" s="2"/>
      <c r="C38" s="2" t="n">
        <v>1</v>
      </c>
      <c r="D38" s="2" t="s">
        <v>33</v>
      </c>
      <c r="E38" s="2"/>
      <c r="H38" s="14">
        <f>B24</f>
        <v>356.79000000000002</v>
      </c>
      <c r="I38" s="15"/>
      <c r="O38" s="16">
        <f>H38*C38</f>
        <v>356.79000000000002</v>
      </c>
    </row>
    <row r="39" spans="1:18">
      <c r="A39" s="2" t="s">
        <v>34</v>
      </c>
      <c r="B39" s="2"/>
      <c r="C39" s="2">
        <f>A16</f>
        <v>67.7900000000000063</v>
      </c>
      <c r="D39" s="2"/>
      <c r="E39" s="2"/>
      <c r="F39" s="17" t="s">
        <v>35</v>
      </c>
      <c r="G39" s="18">
        <f>B28</f>
        <v>14.9199999999999999</v>
      </c>
      <c r="H39" s="19"/>
      <c r="I39" s="15"/>
      <c r="J39" s="2" t="s">
        <v>36</v>
      </c>
      <c r="O39" s="20">
        <f>C39*G39</f>
        <v>1011.42680000000007</v>
      </c>
      <c r="P39" s="20"/>
      <c r="Q39" s="20"/>
      <c r="R39" s="20"/>
    </row>
    <row r="40" spans="1:18">
      <c r="A40" s="2" t="s">
        <v>37</v>
      </c>
      <c r="B40" s="2"/>
      <c r="C40" s="12">
        <f>A33</f>
        <v>0.02</v>
      </c>
      <c r="D40" s="2"/>
      <c r="E40" s="17" t="s">
        <v>38</v>
      </c>
      <c r="F40" s="17"/>
      <c r="G40" s="14">
        <f>N16</f>
        <v>691.45799999999997</v>
      </c>
      <c r="H40" s="15"/>
      <c r="I40" s="15"/>
      <c r="J40" s="15" t="s">
        <v>39</v>
      </c>
      <c r="K40" t="n">
        <v>12</v>
      </c>
      <c r="L40" s="2" t="s">
        <v>36</v>
      </c>
      <c r="O40" s="22">
        <f>G40*C40*K40</f>
        <v>165.949919999999992</v>
      </c>
      <c r="P40" s="22"/>
      <c r="Q40" s="22"/>
      <c r="R40" s="22"/>
    </row>
    <row r="41" spans="1:18">
      <c r="A41" s="2" t="s">
        <v>40</v>
      </c>
      <c r="B41" s="2"/>
      <c r="C41" s="2"/>
      <c r="D41" s="2"/>
      <c r="E41" s="2"/>
      <c r="F41" s="2"/>
      <c r="G41" s="2"/>
      <c r="H41" s="2"/>
      <c r="I41" s="2"/>
      <c r="J41" s="2"/>
      <c r="O41" s="21">
        <f>SUM(O38:R40)</f>
        <v>1534.16672000000017</v>
      </c>
      <c r="P41" s="21"/>
      <c r="Q41" s="21"/>
      <c r="R41" s="21"/>
    </row>
    <row r="42" spans="1:18">
      <c r="A42" s="2"/>
      <c r="B42" s="2"/>
      <c r="C42" s="2"/>
      <c r="D42" s="2"/>
      <c r="E42" s="2"/>
      <c r="F42" s="2"/>
      <c r="G42" s="2"/>
      <c r="H42" s="2"/>
      <c r="I42" s="2"/>
      <c r="J42" s="2"/>
      <c r="M42" s="23" t="s">
        <v>41</v>
      </c>
      <c r="N42" s="23"/>
      <c r="O42" s="23"/>
      <c r="P42" s="24">
        <f>O41/(N16*12)</f>
        <v>0.184895144270030407</v>
      </c>
      <c r="Q42" s="24"/>
      <c r="R42" s="24"/>
    </row>
    <row r="46" spans="21:21">
      <c r="U46" t="s">
        <v>42</v>
      </c>
    </row>
  </sheetData>
  <mergeCells count="34">
    <mergeCell ref="A1:J1"/>
    <mergeCell ref="A3:C3"/>
    <mergeCell ref="E3:I3"/>
    <mergeCell ref="A4:C4"/>
    <mergeCell ref="E4:I4"/>
    <mergeCell ref="A5:C5"/>
    <mergeCell ref="E5:I5"/>
    <mergeCell ref="A6:C6"/>
    <mergeCell ref="E6:F6"/>
    <mergeCell ref="A7:C7"/>
    <mergeCell ref="E7:I7"/>
    <mergeCell ref="A8:C8"/>
    <mergeCell ref="E8:R8"/>
    <mergeCell ref="A9:C9"/>
    <mergeCell ref="E9:R9"/>
    <mergeCell ref="A10:C10"/>
    <mergeCell ref="E10:R10"/>
    <mergeCell ref="A11:C11"/>
    <mergeCell ref="A16:C16"/>
    <mergeCell ref="E16:L16"/>
    <mergeCell ref="N16:R16"/>
    <mergeCell ref="A36:J36"/>
    <mergeCell ref="H38:J38"/>
    <mergeCell ref="O38:R38"/>
    <mergeCell ref="C39:E39"/>
    <mergeCell ref="G39:I39"/>
    <mergeCell ref="O39:R39"/>
    <mergeCell ref="C40:D40"/>
    <mergeCell ref="E40:F40"/>
    <mergeCell ref="G40:I40"/>
    <mergeCell ref="O40:R40"/>
    <mergeCell ref="O41:R41"/>
    <mergeCell ref="M42:O42"/>
    <mergeCell ref="P42:R42"/>
  </mergeCells>
  <printOptions>
    <extLst>
      <ext uri="smNativeData">
        <pm:pageFlags xmlns:pm="smNativeData" id="167664662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76646629" l="56" r="56" t="56" b="56" borderId="0" fillId="0" vertical="0"/>
        <pm:footer xmlns:pm="smNativeData" id="1676646629" l="56" r="56" t="56" b="56" borderId="0" fillId="0" vertical="2"/>
      </ext>
    </extLst>
  </headerFooter>
  <extLst>
    <ext uri="smNativeData">
      <pm:sheetPrefs xmlns:pm="smNativeData" day="167664662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gerdschmitt</cp:lastModifiedBy>
  <cp:revision>0</cp:revision>
  <dcterms:created xsi:type="dcterms:W3CDTF">2023-02-17T13:51:22Z</dcterms:created>
  <dcterms:modified xsi:type="dcterms:W3CDTF">2023-02-17T15:10:29Z</dcterms:modified>
</cp:coreProperties>
</file>