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Kalender" sheetId="1" r:id="rId4"/>
  </sheets>
  <definedNames>
    <definedName name="OsterSonntagDatum">Kalender!$C$45</definedName>
    <definedName name="FeiertageRB">Kalender!$C$42:$G$59</definedName>
    <definedName name="FeiertageGA">Kalender!$C$64:$G$72</definedName>
    <definedName name="Anlaesse">Kalender!$M$42:$O$72</definedName>
    <definedName name="Anlaesse2">Kalender!$Q$42:$S$72</definedName>
    <definedName name="Anlaesse3">Kalender!$U$42:$W$72</definedName>
  </definedNames>
  <calcPr/>
  <extLst>
    <ext uri="smNativeData">
      <pm:revision xmlns:pm="smNativeData" day="1671050238" val="1060" rev="124" rev64="64" revOS="4" revMin="124" revMax="0"/>
      <pm:docPrefs xmlns:pm="smNativeData" id="1671050238" fixedDigits="0" showNotice="1" showProtection="1" showFrameBounds="1" autoChart="1" recalcOnPrint="1" recalcOnCopy="1" tab="567" useDefinedPrintRange="1" printArea="markedSheets"/>
      <pm:compatibility xmlns:pm="smNativeData" id="1671050238"/>
      <pm:defCurrency xmlns:pm="smNativeData" id="1671050238"/>
    </ext>
  </extLst>
</workbook>
</file>

<file path=xl/sharedStrings.xml><?xml version="1.0" encoding="utf-8"?>
<sst xmlns="http://schemas.openxmlformats.org/spreadsheetml/2006/main" count="63" uniqueCount="41">
  <si>
    <t>Kalender</t>
  </si>
  <si>
    <t>Religiöse Feier-/Brauchtumstage</t>
  </si>
  <si>
    <t>sonstige Anlässe</t>
  </si>
  <si>
    <t>Datum</t>
  </si>
  <si>
    <t>Zuordnung</t>
  </si>
  <si>
    <t>Anlass</t>
  </si>
  <si>
    <t>BW, BY, ST</t>
  </si>
  <si>
    <t>Heil. Drei Könige</t>
  </si>
  <si>
    <t>-</t>
  </si>
  <si>
    <t>Gründonnerstag</t>
  </si>
  <si>
    <t>alle</t>
  </si>
  <si>
    <t>Karfreitag</t>
  </si>
  <si>
    <t>BB, HE</t>
  </si>
  <si>
    <t>Ostersonntag</t>
  </si>
  <si>
    <t>Ostermontag</t>
  </si>
  <si>
    <t>Christi Himmelf.</t>
  </si>
  <si>
    <t>Pfingstsonntag</t>
  </si>
  <si>
    <t>Pfingstmontag</t>
  </si>
  <si>
    <t>BW, BY, HE, NW, RP, SL, SN*, TH*</t>
  </si>
  <si>
    <t>Fronleichnam</t>
  </si>
  <si>
    <t>BY*, SL</t>
  </si>
  <si>
    <t>Mariä Himmelf.</t>
  </si>
  <si>
    <t>BB, HB, HH, MV, NI, SN, ST, SH, TH</t>
  </si>
  <si>
    <t>Reformationstag</t>
  </si>
  <si>
    <t>BW, BY, NW, RP, SL</t>
  </si>
  <si>
    <t>Allerheiligen</t>
  </si>
  <si>
    <t>SN</t>
  </si>
  <si>
    <t>Buß- und Bettag</t>
  </si>
  <si>
    <t>Gesetzliche und sonstige Allg. Feiertage</t>
  </si>
  <si>
    <t>Neujahrstag</t>
  </si>
  <si>
    <t>BE, MV</t>
  </si>
  <si>
    <t>Frauentag</t>
  </si>
  <si>
    <t>Tag der Arbeit</t>
  </si>
  <si>
    <t>Tag d. Dt. Einheit</t>
  </si>
  <si>
    <t>Nikolaustag</t>
  </si>
  <si>
    <t>Heiligabend</t>
  </si>
  <si>
    <t>1. Weihnachtstag</t>
  </si>
  <si>
    <t>2. Weihnachtstag</t>
  </si>
  <si>
    <t>Silvester</t>
  </si>
  <si>
    <t>* nur in Teilen des jeweiligen Bundeslandes</t>
  </si>
  <si>
    <t>Stand Dezember 2022 - keine Gewehr auf Richtigkeit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</si>
</sst>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"/>
    <numFmt numFmtId="165" formatCode="DDD"/>
    <numFmt numFmtId="166" formatCode="D"/>
    <numFmt numFmtId="14" formatCode="DD/MM/YYYY"/>
  </numFmts>
  <fonts count="19">
    <font>
      <name val="Arial"/>
      <family val="2"/>
      <color rgb="FF000000"/>
      <sz val="10"/>
      <extLst>
        <ext uri="smNativeData">
          <pm:charSpec xmlns:pm="smNativeData" id="167105023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671050238" ulstyle="none" kern="1">
            <pm:latin face="Bahnschrift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6"/>
      <extLst>
        <ext uri="smNativeData">
          <pm:charSpec xmlns:pm="smNativeData" id="1671050238" ulstyle="none" kern="1">
            <pm:latin face="Bahnschrift" sz="1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671050238" ulstyle="none" kern="1">
            <pm:latin face="Bahnschrift" sz="200" lang="default"/>
            <pm:cs face="Bahnschrift" sz="200" lang="default"/>
            <pm:ea face="Bahnschrift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671050238" ulstyle="none" allCaps="1" kern="1">
            <pm:latin face="Bahnschrift" sz="200" lang="default"/>
            <pm:cs face="Bahnschrift" sz="200" lang="default"/>
            <pm:ea face="Bahnschrift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671050238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671050238" ulstyle="none" kern="1">
            <pm:latin face="Arial" sz="160" lang="default"/>
            <pm:cs face="Times New Roman" sz="160" lang="default"/>
            <pm:ea face="SimSun" sz="160" lang="default"/>
          </pm:charSpec>
        </ext>
      </extLst>
    </font>
    <font>
      <name val="Bahnschrift"/>
      <family val="2"/>
      <b/>
      <color rgb="FF000000"/>
      <sz val="28"/>
      <extLst>
        <ext uri="smNativeData">
          <pm:charSpec xmlns:pm="smNativeData" id="1671050238" ulstyle="none" kern="1">
            <pm:latin face="Bahnschrift" sz="56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4"/>
      <extLst>
        <ext uri="smNativeData">
          <pm:charSpec xmlns:pm="smNativeData" id="1671050238" ulstyle="none" kern="1">
            <pm:latin face="Bahnschrift" sz="28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2"/>
      <extLst>
        <ext uri="smNativeData">
          <pm:charSpec xmlns:pm="smNativeData" id="1671050238" ulstyle="none" kern="1">
            <pm:latin face="Bahnschrift" sz="2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b/>
      <color rgb="FF000000"/>
      <sz val="26"/>
      <extLst>
        <ext uri="smNativeData">
          <pm:charSpec xmlns:pm="smNativeData" id="1671050238" ulstyle="none" kern="1">
            <pm:latin face="Bahnschrift" sz="52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6"/>
      <extLst>
        <ext uri="smNativeData">
          <pm:charSpec xmlns:pm="smNativeData" id="1671050238" ulstyle="none" kern="1">
            <pm:latin face="Bahnschrift" sz="120" lang="default"/>
            <pm:cs face="Times New Roman" sz="120" lang="default"/>
            <pm:ea face="SimSun" sz="120" lang="default"/>
          </pm:charSpec>
        </ext>
      </extLst>
    </font>
    <font>
      <name val="Bahnschrift"/>
      <family val="2"/>
      <b/>
      <color rgb="FF000000"/>
      <sz val="26"/>
      <extLst>
        <ext uri="smNativeData">
          <pm:charSpec xmlns:pm="smNativeData" id="1671050238" ulstyle="none" kern="1">
            <pm:latin face="Bahnschrift" sz="520" lang="default" weight="bold"/>
            <pm:cs face="Times New Roman" sz="520" lang="default" weight="bold"/>
            <pm:ea face="SimSun" sz="520" lang="default" weight="bold"/>
          </pm:charSpec>
        </ext>
      </extLst>
    </font>
    <font>
      <name val="Bahnschrift"/>
      <family val="2"/>
      <color rgb="FF000000"/>
      <sz val="10"/>
      <u val="single"/>
      <extLst>
        <ext uri="smNativeData">
          <pm:charSpec xmlns:pm="smNativeData" id="1671050238" ulstyle="single" kern="1">
            <pm:latin face="Bahnschrift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b/>
      <color rgb="FF000000"/>
      <sz val="6"/>
      <extLst>
        <ext uri="smNativeData">
          <pm:charSpec xmlns:pm="smNativeData" id="1671050238" ulstyle="none" kern="1">
            <pm:latin face="Bahnschrift" sz="120" lang="default" weight="bold"/>
            <pm:cs face="Times New Roman" sz="120" lang="default" weight="bold"/>
            <pm:ea face="SimSun" sz="120" lang="default" weight="bold"/>
          </pm:charSpec>
        </ext>
      </extLst>
    </font>
    <font>
      <name val="Bahnschrift"/>
      <family val="2"/>
      <color rgb="FFFF0000"/>
      <sz val="8"/>
      <extLst>
        <ext uri="smNativeData">
          <pm:charSpec xmlns:pm="smNativeData" id="1671050238" fgClr="FF0000" ulstyle="none" kern="1">
            <pm:latin face="Bahnschrift" sz="160" lang="default"/>
            <pm:cs face="Times New Roman" sz="160" lang="default"/>
            <pm:ea face="SimSun" sz="160" lang="default"/>
          </pm:charSpec>
        </ext>
      </extLst>
    </font>
    <font>
      <name val="Bahnschrift"/>
      <family val="2"/>
      <color rgb="FF000000"/>
      <sz val="8"/>
      <extLst>
        <ext uri="smNativeData">
          <pm:charSpec xmlns:pm="smNativeData" id="1671050238" ulstyle="none" kern="1">
            <pm:latin face="Bahnschrift" sz="160" lang="default"/>
            <pm:cs face="Times New Roman" sz="160" lang="default"/>
            <pm:ea face="SimSun" sz="160" lang="default"/>
          </pm:charSpec>
        </ext>
      </extLst>
    </font>
    <font>
      <name val="Bahnschrift"/>
      <family val="2"/>
      <color rgb="FF000000"/>
      <sz val="8"/>
      <extLst>
        <ext uri="smNativeData">
          <pm:charSpec xmlns:pm="smNativeData" id="1671050238" ulstyle="none" kern="1">
            <pm:latin face="Bahnschrift" sz="160" lang="default"/>
            <pm:cs face="Times New Roman" sz="120" lang="default"/>
            <pm:ea face="SimSun" sz="120" lang="default"/>
          </pm:charSpec>
        </ext>
      </extLst>
    </font>
    <font>
      <name val="Bahnschrift"/>
      <family val="2"/>
      <color rgb="FF000000"/>
      <sz val="9"/>
      <extLst>
        <ext uri="smNativeData">
          <pm:charSpec xmlns:pm="smNativeData" id="1671050238" ulstyle="none" kern="1">
            <pm:latin face="Bahnschrift" sz="180" lang="default"/>
            <pm:cs face="Times New Roman" sz="200" lang="default"/>
            <pm:ea face="SimSun" sz="200" lang="default"/>
          </pm:charSpec>
        </ext>
      </extLst>
    </font>
  </fonts>
  <fills count="66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71050238" type="1" fgLvl="0" fgClr="00FFFFFF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EDEDE"/>
        <bgColor rgb="FFFFFFFF"/>
        <extLst>
          <ext uri="smNativeData">
            <pm:shade xmlns:pm="smNativeData" id="1671050238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671050238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671050238" type="1" fgLvl="13" fgClr="00000000" bgLvl="100" bgClr="00FFFF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671050238" type="1" fgLvl="100" fgClr="0099CCFF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1671050238" type="1" fgLvl="100" fgClr="00CCFFFF" bgLvl="100" bgClr="00FFFFFF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671050238" type="1" fgLvl="100" fgClr="0033CCCC" bgLvl="10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71050238" type="1" fgLvl="100" fgClr="00CCFFCC" bgLvl="100" bgClr="00FFFFFF"/>
          </ext>
        </extLst>
      </patternFill>
    </fill>
    <fill>
      <patternFill patternType="solid">
        <fgColor rgb="FF99CC00"/>
        <bgColor rgb="FFFFFFFF"/>
        <extLst>
          <ext uri="smNativeData">
            <pm:shade xmlns:pm="smNativeData" id="1671050238" type="1" fgLvl="100" fgClr="0099CC00" bgLvl="10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671050238" type="1" fgLvl="100" fgClr="00FFFF99" bgLvl="100" bgClr="00FFFFFF"/>
          </ext>
        </extLst>
      </patternFill>
    </fill>
    <fill>
      <patternFill patternType="solid">
        <fgColor rgb="FFFFCC00"/>
        <bgColor rgb="FFFFFFFF"/>
        <extLst>
          <ext uri="smNativeData">
            <pm:shade xmlns:pm="smNativeData" id="1671050238" type="1" fgLvl="100" fgClr="00FFCC00" bgLvl="100" bgClr="00FFFFFF"/>
          </ext>
        </extLst>
      </patternFill>
    </fill>
    <fill>
      <patternFill patternType="solid">
        <fgColor rgb="FFFF9900"/>
        <bgColor rgb="FFFFFFFF"/>
        <extLst>
          <ext uri="smNativeData">
            <pm:shade xmlns:pm="smNativeData" id="1671050238" type="1" fgLvl="100" fgClr="00FF9900" bgLvl="100" bgClr="00FFFFFF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1671050238" type="1" fgLvl="100" fgClr="00FF6600" bgLvl="100" bgClr="00FFFFFF"/>
          </ext>
        </extLst>
      </patternFill>
    </fill>
    <fill>
      <patternFill patternType="solid">
        <fgColor rgb="FFFF7C80"/>
        <bgColor rgb="FFFFFFFF"/>
        <extLst>
          <ext uri="smNativeData">
            <pm:shade xmlns:pm="smNativeData" id="1671050238" type="1" fgLvl="100" fgClr="00FF7C80" bgLvl="100" bgClr="00FFFFFF"/>
          </ext>
        </extLst>
      </patternFill>
    </fill>
    <fill>
      <patternFill patternType="solid">
        <fgColor rgb="FFCC99FF"/>
        <bgColor rgb="FFFFFFFF"/>
        <extLst>
          <ext uri="smNativeData">
            <pm:shade xmlns:pm="smNativeData" id="1671050238" type="1" fgLvl="100" fgClr="00CC99FF" bgLvl="100" bgClr="00FFFFFF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671050238" type="1" fgLvl="100" fgClr="00CCCCF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71050238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99CCFF"/>
        <bgColor rgb="FFFFFFFF"/>
        <extLst>
          <ext uri="smNativeData">
            <pm:shade xmlns:pm="smNativeData" id="1671050238" type="1" fgLvl="100" fgClr="0099CCFF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671050238" type="1" fgLvl="13" fgClr="00000000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1671050238" type="1" fgLvl="100" fgClr="00CCFFFF" bgLvl="100" bgClr="00FFFFFF"/>
          </ext>
        </extLst>
      </patternFill>
    </fill>
  </fills>
  <borders count="6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105023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1050238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105023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105023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105023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1050238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71050238"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671050238">
            <pm:line position="bottom" type="1" style="1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671050238">
            <pm:line position="bottom" type="1" style="1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671050238"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671050238">
            <pm:line position="bottom" type="1" style="1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ck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4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4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4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671050238">
            <pm:line position="top" type="1" style="1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671050238">
            <pm:line position="top" type="1" style="0" width="20" dist="20" width2="20" rgb="000000"/>
            <pm:line position="bottom" type="1" style="1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105023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105023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1050238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5" fillId="0" borderId="0" applyNumberFormat="0" applyFont="1" applyFill="0" applyBorder="0" applyAlignment="0" applyProtection="0">
      <alignment vertical="top"/>
      <protection locked="0" hidden="0"/>
    </xf>
  </cellStyleXfs>
  <cellXfs count="114">
    <xf numFmtId="0" fontId="0" fillId="0" borderId="0" xfId="0"/>
    <xf numFmtId="0" fontId="5" fillId="0" borderId="0" xfId="1">
      <alignment vertical="top"/>
    </xf>
    <xf numFmtId="0" fontId="7" fillId="2" borderId="1" xfId="0" applyFont="1" applyFill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0" fontId="7" fillId="2" borderId="1" xfId="0" applyFont="1" applyFill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0" fontId="1" fillId="0" borderId="0" xfId="0" applyFont="1" applyProtection="1">
      <protection locked="0" hidden="1"/>
      <extLst>
        <ext uri="smNativeData">
          <pm:protection xmlns:pm="smNativeData" id="1671050238" hideAll="1" noPrint="1"/>
        </ext>
      </extLst>
    </xf>
    <xf numFmtId="0" fontId="2" fillId="0" borderId="0" xfId="0" applyFont="1" applyAlignment="1" applyProtection="1">
      <alignment horizontal="right" vertical="top" wrapText="1"/>
      <protection locked="0" hidden="1"/>
      <extLst>
        <ext uri="smNativeData">
          <pm:protection xmlns:pm="smNativeData" id="1671050238" hideAll="1" noPrint="1"/>
        </ext>
      </extLst>
    </xf>
    <xf numFmtId="166" fontId="1" fillId="0" borderId="0" xfId="0" applyNumberFormat="1" applyFont="1" applyProtection="1">
      <protection locked="0" hidden="1"/>
      <extLst>
        <ext uri="smNativeData">
          <pm:protection xmlns:pm="smNativeData" id="1671050238" hideAll="1" noPrint="1"/>
        </ext>
      </extLst>
    </xf>
    <xf numFmtId="0" fontId="2" fillId="0" borderId="0" xfId="0" applyFont="1" applyAlignment="1" applyProtection="1">
      <alignment horizontal="right" vertical="top"/>
      <protection locked="0" hidden="1"/>
      <extLst>
        <ext uri="smNativeData">
          <pm:protection xmlns:pm="smNativeData" id="1671050238" hideAll="1" noPrint="1"/>
        </ext>
      </extLst>
    </xf>
    <xf numFmtId="0" fontId="0" fillId="0" borderId="0" xfId="0" applyProtection="1">
      <protection locked="0" hidden="1"/>
      <extLst>
        <ext uri="smNativeData">
          <pm:protection xmlns:pm="smNativeData" id="1671050238" hideAll="1" noPrint="1"/>
        </ext>
      </extLst>
    </xf>
    <xf numFmtId="166" fontId="1" fillId="2" borderId="1" xfId="0" applyNumberFormat="1" applyFont="1" applyFill="1" applyProtection="1">
      <protection locked="0" hidden="1"/>
      <extLst>
        <ext uri="smNativeData">
          <pm:protection xmlns:pm="smNativeData" id="1671050238" hideAll="0" noPrint="1"/>
        </ext>
      </extLst>
    </xf>
    <xf numFmtId="0" fontId="1" fillId="2" borderId="1" xfId="0" applyFont="1" applyFill="1" applyProtection="1">
      <protection locked="0" hidden="1"/>
      <extLst>
        <ext uri="smNativeData">
          <pm:protection xmlns:pm="smNativeData" id="1671050238" hideAll="0" noPrint="1"/>
        </ext>
      </extLst>
    </xf>
    <xf numFmtId="0" fontId="2" fillId="2" borderId="1" xfId="0" applyFont="1" applyFill="1" applyAlignment="1" applyProtection="1">
      <alignment horizontal="right" vertical="top"/>
      <protection locked="0" hidden="1"/>
      <extLst>
        <ext uri="smNativeData">
          <pm:protection xmlns:pm="smNativeData" id="1671050238" hideAll="0" noPrint="1"/>
        </ext>
      </extLst>
    </xf>
    <xf numFmtId="0" fontId="1" fillId="0" borderId="0" xfId="0" applyFont="1" applyProtection="1">
      <protection locked="0" hidden="1"/>
      <extLst>
        <ext uri="smNativeData">
          <pm:protection xmlns:pm="smNativeData" id="1671050238" hideAll="0" noPrint="1"/>
        </ext>
      </extLst>
    </xf>
    <xf numFmtId="0" fontId="8" fillId="0" borderId="0" xfId="0" applyFont="1" applyProtection="1">
      <protection locked="0" hidden="1"/>
      <extLst>
        <ext uri="smNativeData">
          <pm:protection xmlns:pm="smNativeData" id="1671050238" hideAll="1" noPrint="1"/>
        </ext>
      </extLst>
    </xf>
    <xf numFmtId="165" fontId="4" fillId="0" borderId="3" xfId="0" applyNumberFormat="1" applyFont="1" applyFill="1" applyBorder="1" applyAlignment="1" applyProtection="1">
      <alignment horizontal="left"/>
      <protection locked="0" hidden="1"/>
      <extLst>
        <ext uri="smNativeData">
          <pm:protection xmlns:pm="smNativeData" id="1671050238" hideAll="0" noPrint="1"/>
        </ext>
      </extLst>
    </xf>
    <xf numFmtId="0" fontId="2" fillId="0" borderId="4" xfId="0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6" fontId="3" fillId="0" borderId="2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0" noPrint="1"/>
        </ext>
      </extLst>
    </xf>
    <xf numFmtId="165" fontId="4" fillId="0" borderId="6" xfId="0" applyNumberFormat="1" applyFont="1" applyFill="1" applyBorder="1" applyAlignment="1" applyProtection="1">
      <alignment horizontal="left"/>
      <protection locked="0" hidden="1"/>
      <extLst>
        <ext uri="smNativeData">
          <pm:protection xmlns:pm="smNativeData" id="1671050238" hideAll="0" noPrint="1"/>
        </ext>
      </extLst>
    </xf>
    <xf numFmtId="0" fontId="2" fillId="0" borderId="7" xfId="0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6" fontId="3" fillId="0" borderId="5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0" noPrint="1"/>
        </ext>
      </extLst>
    </xf>
    <xf numFmtId="164" fontId="9" fillId="12" borderId="11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2" borderId="11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3" borderId="12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3" borderId="12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4" borderId="13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4" borderId="13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5" borderId="14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5" borderId="14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6" borderId="15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6" borderId="15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7" borderId="16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7" borderId="16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8" borderId="17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8" borderId="17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19" borderId="18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19" borderId="18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20" borderId="19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20" borderId="19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21" borderId="20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21" borderId="20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22" borderId="21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22" borderId="21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164" fontId="9" fillId="23" borderId="22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164" fontId="9" fillId="23" borderId="22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  <xf numFmtId="0" fontId="10" fillId="2" borderId="1" xfId="0" applyFont="1" applyFill="1" applyAlignment="1" applyProtection="1">
      <alignment horizontal="left" vertical="center"/>
      <protection locked="0" hidden="1"/>
      <extLst>
        <ext uri="smNativeData">
          <pm:protection xmlns:pm="smNativeData" id="1671050238" hideAll="0" noPrint="1"/>
        </ext>
      </extLst>
    </xf>
    <xf numFmtId="0" fontId="10" fillId="2" borderId="1" xfId="0" applyFont="1" applyFill="1" applyAlignment="1" applyProtection="1">
      <alignment horizontal="center" vertical="center"/>
      <protection locked="0" hidden="1"/>
      <extLst>
        <ext uri="smNativeData">
          <pm:protection xmlns:pm="smNativeData" id="1671050238" hideAll="0" noPrint="1"/>
        </ext>
      </extLst>
    </xf>
    <xf numFmtId="0" fontId="1" fillId="0" borderId="0" xfId="0" applyFont="1" applyAlignment="1" applyProtection="1">
      <alignment horizontal="center"/>
      <protection locked="0" hidden="1"/>
      <extLst>
        <ext uri="smNativeData">
          <pm:protection xmlns:pm="smNativeData" id="1671050238" hideAll="1" noPrint="1"/>
        </ext>
      </extLst>
    </xf>
    <xf numFmtId="0" fontId="11" fillId="0" borderId="0" xfId="0" applyFont="1" applyAlignment="1" applyProtection="1">
      <alignment horizontal="left" vertical="center"/>
      <protection locked="0" hidden="1"/>
      <extLst>
        <ext uri="smNativeData">
          <pm:protection xmlns:pm="smNativeData" id="1671050238" hideAll="1" noPrint="1"/>
        </ext>
      </extLst>
    </xf>
    <xf numFmtId="0" fontId="11" fillId="0" borderId="0" xfId="0" applyFont="1" applyAlignment="1" applyProtection="1">
      <alignment horizontal="center" vertical="top" wrapText="1"/>
      <protection locked="0" hidden="1"/>
      <extLst>
        <ext uri="smNativeData">
          <pm:protection xmlns:pm="smNativeData" id="1671050238" hideAll="1" noPrint="1"/>
        </ext>
      </extLst>
    </xf>
    <xf numFmtId="166" fontId="1" fillId="0" borderId="0" xfId="0" applyNumberFormat="1" applyFont="1" applyAlignment="1" applyProtection="1">
      <alignment horizontal="center"/>
      <protection locked="0" hidden="1"/>
      <extLst>
        <ext uri="smNativeData">
          <pm:protection xmlns:pm="smNativeData" id="1671050238" hideAll="1" noPrint="1"/>
        </ext>
      </extLst>
    </xf>
    <xf numFmtId="0" fontId="11" fillId="0" borderId="0" xfId="0" applyFont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0" fontId="14" fillId="2" borderId="1" xfId="0" applyFont="1" applyFill="1" applyAlignment="1" applyProtection="1">
      <alignment horizontal="left" vertical="center"/>
      <protection locked="0" hidden="1"/>
      <extLst>
        <ext uri="smNativeData">
          <pm:protection xmlns:pm="smNativeData" id="1671050238" hideAll="0" noPrint="1"/>
        </ext>
      </extLst>
    </xf>
    <xf numFmtId="0" fontId="12" fillId="2" borderId="1" xfId="0" applyFont="1" applyFill="1" applyAlignment="1" applyProtection="1">
      <alignment horizontal="left" vertical="center" wrapText="1"/>
      <protection locked="0" hidden="1"/>
      <extLst>
        <ext uri="smNativeData">
          <pm:protection xmlns:pm="smNativeData" id="1671050238" hideAll="0" noPrint="1"/>
        </ext>
      </extLst>
    </xf>
    <xf numFmtId="0" fontId="12" fillId="2" borderId="1" xfId="0" applyFont="1" applyFill="1" applyAlignment="1" applyProtection="1">
      <alignment horizontal="center" vertical="top"/>
      <protection locked="0" hidden="1"/>
      <extLst>
        <ext uri="smNativeData">
          <pm:protection xmlns:pm="smNativeData" id="1671050238" hideAll="0" noPrint="1"/>
        </ext>
      </extLst>
    </xf>
    <xf numFmtId="0" fontId="1" fillId="0" borderId="0" xfId="0" applyFont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3" fillId="0" borderId="0" xfId="0" applyNumberFormat="1" applyFont="1" applyProtection="1">
      <protection locked="0" hidden="1"/>
      <extLst>
        <ext uri="smNativeData">
          <pm:protection xmlns:pm="smNativeData" id="1671050238" hideAll="1" noPrint="1"/>
        </ext>
      </extLst>
    </xf>
    <xf numFmtId="0" fontId="11" fillId="0" borderId="0" xfId="0" applyFont="1" applyAlignment="1" applyProtection="1">
      <alignment vertical="center"/>
      <protection locked="0" hidden="1"/>
      <extLst>
        <ext uri="smNativeData">
          <pm:protection xmlns:pm="smNativeData" id="1671050238" hideAll="1" noPrint="1"/>
        </ext>
      </extLst>
    </xf>
    <xf numFmtId="0" fontId="1" fillId="0" borderId="0" xfId="0" applyFont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0" fontId="1" fillId="0" borderId="0" xfId="0" applyFont="1"/>
    <xf numFmtId="166" fontId="16" fillId="0" borderId="24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1" noPrint="1"/>
        </ext>
      </extLst>
    </xf>
    <xf numFmtId="0" fontId="16" fillId="0" borderId="25" xfId="0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1" noPrint="1"/>
        </ext>
      </extLst>
    </xf>
    <xf numFmtId="0" fontId="16" fillId="0" borderId="27" xfId="0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0" fontId="15" fillId="0" borderId="0" xfId="0" applyFont="1"/>
    <xf numFmtId="14" fontId="16" fillId="0" borderId="32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39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1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3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4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48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51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52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56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66" fontId="1" fillId="0" borderId="0" xfId="0" applyNumberFormat="1" applyFont="1" applyAlignment="1" applyProtection="1">
      <alignment horizontal="left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29" xfId="0" applyNumberFormat="1" applyFont="1" applyFill="1" applyBorder="1" applyProtection="1">
      <protection locked="0" hidden="1"/>
      <extLst>
        <ext uri="smNativeData">
          <pm:protection xmlns:pm="smNativeData" id="1671050238" hideAll="1" noPrint="1"/>
        </ext>
      </extLst>
    </xf>
    <xf numFmtId="14" fontId="17" fillId="0" borderId="44" xfId="0" applyNumberFormat="1" applyFont="1" applyFill="1" applyBorder="1" applyAlignment="1" applyProtection="1">
      <alignment horizontal="center" vertical="top" wrapText="1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4" xfId="0" applyNumberFormat="1" applyFont="1" applyFill="1" applyBorder="1" applyAlignment="1" applyProtection="1">
      <alignment horizontal="center" vertical="top" wrapText="1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3" xfId="0" applyNumberFormat="1" applyFont="1" applyFill="1" applyBorder="1" applyAlignment="1" applyProtection="1">
      <alignment vertical="top" wrapText="1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44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4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33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52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24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0" fontId="16" fillId="0" borderId="25" xfId="0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33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52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0" fontId="1" fillId="0" borderId="0" xfId="0" applyFont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1" fillId="0" borderId="0" xfId="0" applyNumberFormat="1" applyFont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28" xfId="0" applyNumberFormat="1" applyFont="1" applyFill="1" applyBorder="1" applyProtection="1">
      <protection locked="0" hidden="1"/>
      <extLst>
        <ext uri="smNativeData">
          <pm:protection xmlns:pm="smNativeData" id="1671050238" hideAll="1" noPrint="1"/>
        </ext>
      </extLst>
    </xf>
    <xf numFmtId="14" fontId="16" fillId="0" borderId="60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61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46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47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6" fillId="0" borderId="54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55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0" fontId="17" fillId="0" borderId="31" xfId="0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59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50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58" xfId="0" applyNumberFormat="1" applyFont="1" applyFill="1" applyBorder="1" applyAlignment="1" applyProtection="1">
      <alignment horizontal="center"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26" xfId="0" applyNumberFormat="1" applyFont="1" applyFill="1" applyBorder="1" applyProtection="1"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34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45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66" fontId="16" fillId="0" borderId="53" xfId="0" applyNumberFormat="1" applyFont="1" applyFill="1" applyBorder="1" applyAlignment="1" applyProtection="1">
      <alignment vertical="top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40" xfId="0" applyNumberFormat="1" applyFont="1" applyFill="1" applyBorder="1" applyAlignment="1" applyProtection="1">
      <alignment vertical="center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43" xfId="0" applyNumberFormat="1" applyFont="1" applyFill="1" applyBorder="1" applyAlignment="1" applyProtection="1">
      <alignment vertical="center"/>
      <protection locked="0" hidden="1"/>
      <extLst>
        <ext uri="smNativeData">
          <pm:protection xmlns:pm="smNativeData" id="1671050238" hideAll="1" noPrint="1"/>
        </ext>
      </extLst>
    </xf>
    <xf numFmtId="14" fontId="17" fillId="0" borderId="51" xfId="0" applyNumberFormat="1" applyFont="1" applyFill="1" applyBorder="1" applyAlignment="1" applyProtection="1">
      <alignment vertical="center"/>
      <protection locked="0" hidden="1"/>
      <extLst>
        <ext uri="smNativeData">
          <pm:protection xmlns:pm="smNativeData" id="1671050238" hideAll="1" noPrint="1"/>
        </ext>
      </extLst>
    </xf>
    <xf numFmtId="166" fontId="3" fillId="0" borderId="2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0" noPrint="1"/>
        </ext>
      </extLst>
    </xf>
    <xf numFmtId="166" fontId="3" fillId="0" borderId="5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0" noPrint="1"/>
        </ext>
      </extLst>
    </xf>
    <xf numFmtId="0" fontId="18" fillId="0" borderId="3" xfId="0" applyFont="1" applyFill="1" applyBorder="1" applyAlignment="1" applyProtection="1">
      <alignment horizontal="right" vertical="center"/>
      <protection locked="0" hidden="1"/>
      <extLst>
        <ext uri="smNativeData">
          <pm:protection xmlns:pm="smNativeData" id="1671050238" hideAll="0" noPrint="1"/>
        </ext>
      </extLst>
    </xf>
    <xf numFmtId="0" fontId="18" fillId="0" borderId="6" xfId="0" applyFont="1" applyFill="1" applyBorder="1" applyAlignment="1" applyProtection="1">
      <alignment horizontal="right" vertical="center"/>
      <protection locked="0" hidden="1"/>
      <extLst>
        <ext uri="smNativeData">
          <pm:protection xmlns:pm="smNativeData" id="1671050238" hideAll="0" noPrint="1"/>
        </ext>
      </extLst>
    </xf>
    <xf numFmtId="166" fontId="18" fillId="0" borderId="6" xfId="0" applyNumberFormat="1" applyFont="1" applyFill="1" applyBorder="1" applyAlignment="1" applyProtection="1">
      <alignment horizontal="right" vertical="center"/>
      <protection locked="0" hidden="1"/>
      <extLst>
        <ext uri="smNativeData">
          <pm:protection xmlns:pm="smNativeData" id="1671050238" hideAll="0" noPrint="1"/>
        </ext>
      </extLst>
    </xf>
    <xf numFmtId="166" fontId="3" fillId="0" borderId="5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671050238" hideAll="0" noPrint="1"/>
        </ext>
      </extLst>
    </xf>
    <xf numFmtId="165" fontId="4" fillId="0" borderId="6" xfId="0" applyNumberFormat="1" applyFont="1" applyFill="1" applyBorder="1" applyAlignment="1" applyProtection="1">
      <alignment horizontal="left"/>
      <protection locked="0" hidden="1"/>
      <extLst>
        <ext uri="smNativeData">
          <pm:protection xmlns:pm="smNativeData" id="1671050238" hideAll="0" noPrint="1"/>
        </ext>
      </extLst>
    </xf>
    <xf numFmtId="0" fontId="1" fillId="0" borderId="6" xfId="0" applyFont="1" applyFill="1" applyBorder="1" applyProtection="1">
      <protection locked="0" hidden="1"/>
      <extLst>
        <ext uri="smNativeData">
          <pm:protection xmlns:pm="smNativeData" id="1671050238" hideAll="0" noPrint="1"/>
        </ext>
      </extLst>
    </xf>
    <xf numFmtId="0" fontId="2" fillId="0" borderId="7" xfId="0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671050238" hideAll="0" noPrint="1"/>
        </ext>
      </extLst>
    </xf>
  </cellXfs>
  <cellStyles count="2">
    <cellStyle name="Normal" xfId="0" builtinId="0" customBuiltin="1" idx="0" base="0"/>
    <cellStyle name="Hyperlink" xfId="1" builtinId="8" customBuiltin="1" idx="1" base="1"/>
  </cellStyles>
  <dxfs count="15">
    <dxf>
      <fill>
        <patternFill patternType="solid">
          <bgColor rgb="FFDEDEDE"/>
          <extLst>
            <ext uri="smNativeData">
              <pm:shade xmlns:pm="smNativeData" id="1671050238" type="1" fgLvl="13" fgClr="00000000" bgLvl="255" bgClr="00FFFFFF"/>
            </ext>
          </extLst>
        </patternFill>
      </fill>
    </dxf>
    <dxf>
      <fill>
        <patternFill patternType="solid">
          <bgColor rgb="FFCCCCFF"/>
          <extLst>
            <ext uri="smNativeData">
              <pm:shade xmlns:pm="smNativeData" id="1671050238" type="1" fgLvl="100" fgClr="00CCCCFF" bgLvl="255" bgClr="00FFFFFF"/>
            </ext>
          </extLst>
        </patternFill>
      </fill>
    </dxf>
    <dxf>
      <fill>
        <patternFill patternType="solid">
          <bgColor rgb="FFCC99FF"/>
          <extLst>
            <ext uri="smNativeData">
              <pm:shade xmlns:pm="smNativeData" id="1671050238" type="1" fgLvl="100" fgClr="00CC99FF" bgLvl="255" bgClr="00FFFFFF"/>
            </ext>
          </extLst>
        </patternFill>
      </fill>
    </dxf>
    <dxf>
      <fill>
        <patternFill patternType="solid">
          <bgColor rgb="FFFF7C80"/>
          <extLst>
            <ext uri="smNativeData">
              <pm:shade xmlns:pm="smNativeData" id="1671050238" type="1" fgLvl="100" fgClr="00FF7C80" bgLvl="255" bgClr="00FFFFFF"/>
            </ext>
          </extLst>
        </patternFill>
      </fill>
    </dxf>
    <dxf>
      <fill>
        <patternFill patternType="solid">
          <bgColor rgb="FFFF6600"/>
          <extLst>
            <ext uri="smNativeData">
              <pm:shade xmlns:pm="smNativeData" id="1671050238" type="1" fgLvl="100" fgClr="00FF6600" bgLvl="255" bgClr="00000000"/>
            </ext>
          </extLst>
        </patternFill>
      </fill>
    </dxf>
    <dxf>
      <fill>
        <patternFill patternType="solid">
          <bgColor rgb="FFFF9900"/>
          <extLst>
            <ext uri="smNativeData">
              <pm:shade xmlns:pm="smNativeData" id="1671050238" type="1" fgLvl="100" fgClr="00FF9900" bgLvl="255" bgClr="00000000"/>
            </ext>
          </extLst>
        </patternFill>
      </fill>
    </dxf>
    <dxf>
      <fill>
        <patternFill patternType="solid">
          <bgColor rgb="FFFFCC00"/>
          <extLst>
            <ext uri="smNativeData">
              <pm:shade xmlns:pm="smNativeData" id="1671050238" type="1" fgLvl="100" fgClr="00FFCC00" bgLvl="255" bgClr="00FFFFFF"/>
            </ext>
          </extLst>
        </patternFill>
      </fill>
    </dxf>
    <dxf>
      <fill>
        <patternFill patternType="solid">
          <bgColor rgb="FFFFFF99"/>
          <extLst>
            <ext uri="smNativeData">
              <pm:shade xmlns:pm="smNativeData" id="1671050238" type="1" fgLvl="100" fgClr="00FFFF99" bgLvl="255" bgClr="00FFFFFF"/>
            </ext>
          </extLst>
        </patternFill>
      </fill>
    </dxf>
    <dxf>
      <fill>
        <patternFill patternType="solid">
          <bgColor rgb="FF99CC00"/>
          <extLst>
            <ext uri="smNativeData">
              <pm:shade xmlns:pm="smNativeData" id="1671050238" type="1" fgLvl="100" fgClr="0099CC00" bgLvl="255" bgClr="00FFFFFF"/>
            </ext>
          </extLst>
        </patternFill>
      </fill>
    </dxf>
    <dxf>
      <fill>
        <patternFill patternType="solid">
          <bgColor rgb="FFCCFFCC"/>
          <extLst>
            <ext uri="smNativeData">
              <pm:shade xmlns:pm="smNativeData" id="1671050238" type="1" fgLvl="100" fgClr="00CCFFCC" bgLvl="255" bgClr="00000000"/>
            </ext>
          </extLst>
        </patternFill>
      </fill>
    </dxf>
    <dxf>
      <fill>
        <patternFill patternType="solid">
          <bgColor rgb="FF33CCCC"/>
          <extLst>
            <ext uri="smNativeData">
              <pm:shade xmlns:pm="smNativeData" id="1671050238" type="1" fgLvl="100" fgClr="0033CCCC" bgLvl="255" bgClr="00FFFFFF"/>
            </ext>
          </extLst>
        </patternFill>
      </fill>
    </dxf>
    <dxf>
      <fill>
        <patternFill patternType="solid">
          <bgColor rgb="FFCCFFFF"/>
          <extLst>
            <ext uri="smNativeData">
              <pm:shade xmlns:pm="smNativeData" id="1671050238" type="1" fgLvl="100" fgClr="00CCFFFF" bgLvl="255" bgClr="00000000"/>
            </ext>
          </extLst>
        </patternFill>
      </fill>
    </dxf>
    <dxf>
      <fill>
        <patternFill patternType="solid">
          <bgColor rgb="FF99CCFF"/>
          <extLst>
            <ext uri="smNativeData">
              <pm:shade xmlns:pm="smNativeData" id="1671050238" type="1" fgLvl="100" fgClr="0099CCFF" bgLvl="255" bgClr="00FFFFFF"/>
            </ext>
          </extLst>
        </patternFill>
      </fill>
    </dxf>
    <dxf>
      <border>
        <left style="thin">
          <color rgb="FF000000"/>
        </left>
        <right style="thin">
          <color rgb="FF000000"/>
        </right>
        <top style="none">
          <color rgb="FF000000"/>
        </top>
        <bottom style="thin">
          <color rgb="FF000000"/>
        </bottom>
        <extLst>
          <ext uri="smNativeData">
            <pm:border xmlns:pm="smNativeData" id="1671050238">
              <pm:line position="top" type="0" style="0" width="20" dist="20" width2="20" rgb="000000"/>
              <pm:line position="bottom" type="1" style="0" width="20" dist="0" width2="0" rgb="000000"/>
              <pm:line position="left" type="1" style="0" width="20" dist="0" width2="0" rgb="000000"/>
              <pm:line position="right" type="1" style="0" width="20" dist="0" width2="0" rgb="000000"/>
            </pm:border>
          </ext>
        </extLst>
      </border>
    </dxf>
    <dxf>
      <font>
        <extLst>
          <ext uri="smNativeData">
            <pm:charSpec xmlns:pm="smNativeData" id="1671050238">
              <pm:latin/>
              <pm:cs/>
              <pm:ea/>
            </pm:charSpec>
          </ext>
        </extLst>
      </font>
      <fill>
        <patternFill patternType="none"/>
      </fill>
      <border>
        <left style="none">
          <color rgb="FF000000"/>
        </left>
        <right style="none">
          <color rgb="FF000000"/>
        </right>
        <top style="thin">
          <color rgb="FF000000"/>
        </top>
        <bottom style="none">
          <color rgb="FF000000"/>
        </bottom>
        <extLst>
          <ext uri="smNativeData">
            <pm:border xmlns:pm="smNativeData" id="1671050238">
              <pm:line position="top" type="1" style="0" width="20" dist="0" width2="0" rgb="000000"/>
              <pm:line position="bottom" type="0" style="0" width="20" dist="20" width2="20" rgb="000000"/>
              <pm:line position="left" type="0" style="0" width="20" dist="20" width2="20" rgb="000000"/>
              <pm:line position="right" type="0" style="0" width="20" dist="20" width2="20" rgb="000000"/>
            </pm:border>
          </ext>
        </extLst>
      </border>
    </dxf>
  </dxfs>
  <tableStyles count="0"/>
  <extLst>
    <ext uri="smNativeData">
      <pm:charStyles xmlns:pm="smNativeData" id="1671050238" count="1">
        <pm:charStyle name="Normal" fontId="0"/>
      </pm:charStyles>
      <pm:colors xmlns:pm="smNativeData" id="1671050238" count="36">
        <pm:color name="Farbe 24" rgb="018001"/>
        <pm:color name="Farbe 25" rgb="00A300"/>
        <pm:color name="Farbe 26" rgb="00D100"/>
        <pm:color name="Farbe 27" rgb="5C5CFF"/>
        <pm:color name="Farbe 28" rgb="9E9EFF"/>
        <pm:color name="Farbe 29" rgb="FFFFE0"/>
        <pm:color name="Farbe 30" rgb="3DFF3D"/>
        <pm:color name="Farbe 31" rgb="FFFF3D"/>
        <pm:color name="Farbe 32" rgb="018080"/>
        <pm:color name="Farbe 33" rgb="00D1D1"/>
        <pm:color name="Farbe 34" rgb="3D3DFF"/>
        <pm:color name="Farbe 35" rgb="808080"/>
        <pm:color name="Farbe 36" rgb="DEDEDE"/>
        <pm:color name="Blassblau" rgb="99CCFF"/>
        <pm:color name="Helles Zyan" rgb="CCFFFF"/>
        <pm:color name="Aquablau" rgb="33CCCC"/>
        <pm:color name="Pastellgrün" rgb="CCFFCC"/>
        <pm:color name="Gelbgrün" rgb="99CC00"/>
        <pm:color name="Hellgelb" rgb="FFFF99"/>
        <pm:color name="Gold" rgb="FFCC00"/>
        <pm:color name="Helles Orange" rgb="FF9900"/>
        <pm:color name="Orange" rgb="FF6600"/>
        <pm:color name="Lavendel" rgb="CC99FF"/>
        <pm:color name="Eisblau" rgb="CCCCFF"/>
        <pm:color name="KalenderJan" rgb="99CCFF"/>
        <pm:color name="KalenderFeb" rgb="CCFFFF"/>
        <pm:color name="KalenderMrz" rgb="33CCCC"/>
        <pm:color name="KalenderApr" rgb="CCFFCC"/>
        <pm:color name="KalenderMai" rgb="99CC00"/>
        <pm:color name="KalenderJun" rgb="FFFF99"/>
        <pm:color name="KalenderJul" rgb="FFCC00"/>
        <pm:color name="KalenderAug" rgb="FF9900"/>
        <pm:color name="KalenderSep" rgb="FF6600"/>
        <pm:color name="KalenderOkt" rgb="FF7C80"/>
        <pm:color name="KalenderNov" rgb="CC99FF"/>
        <pm:color name="KalenderDez" rgb="CCC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1270</xdr:colOff>
      <xdr:row>1</xdr:row>
      <xdr:rowOff>269875</xdr:rowOff>
    </xdr:from>
    <xdr:to>
      <xdr:col>23</xdr:col>
      <xdr:colOff>177165</xdr:colOff>
      <xdr:row>2</xdr:row>
      <xdr:rowOff>41910</xdr:rowOff>
    </xdr:to>
    <xdr:sp macro="">
      <xdr:nvSpPr>
        <xdr:cNvPr id="3" name="Textbox2"/>
        <xdr:cNvSpPr txBox="1">
          <a:extLst>
            <a:ext uri="smNativeData">
              <pm:smNativeData xmlns:pm="smNativeData" val="SMDATA_14_/jOaY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UAAAAAAMFAAIAAAAXAAAA7wDyA9AxAADEAgAA8AkAANAAAAAAAAAAMAAAABQAAAAAAAAAAAD//wAAAQAAAP//AAABAA=="/>
            </a:ext>
          </a:extLst>
        </xdr:cNvSpPr>
      </xdr:nvSpPr>
      <xdr:spPr>
        <a:xfrm>
          <a:off x="8097520" y="449580"/>
          <a:ext cx="1615440" cy="13208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r" defTabSz="360045" rtl="0">
            <a:defRPr sz="1000"/>
            <a:extLst>
              <ext uri="smNativeData">
                <pm:pgfSpec xmlns:pm="smNativeData" id="1671050238" algn="r" hyphenate="1">
                  <pm:charSpec id="167105023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pm:pgfSpec>
              </ext>
            </a:extLst>
          </a:pPr>
          <a:r>
            <a:rPr lang="de-de" sz="8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67105023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ext>
              </a:extLst>
            </a:rPr>
            <a:t>CC-BY-NC-SA by Tobias Fichtner</a:t>
          </a:r>
        </a:p>
      </xdr:txBody>
    </xdr:sp>
    <xdr:clientData/>
  </xdr:twoCellAnchor>
  <xdr:twoCellAnchor>
    <xdr:from>
      <xdr:col>44</xdr:col>
      <xdr:colOff>4445</xdr:colOff>
      <xdr:row>1</xdr:row>
      <xdr:rowOff>262890</xdr:rowOff>
    </xdr:from>
    <xdr:to>
      <xdr:col>47</xdr:col>
      <xdr:colOff>179070</xdr:colOff>
      <xdr:row>2</xdr:row>
      <xdr:rowOff>34925</xdr:rowOff>
    </xdr:to>
    <xdr:sp macro="">
      <xdr:nvSpPr>
        <xdr:cNvPr id="2" name="Textbox1"/>
        <xdr:cNvSpPr txBox="1">
          <a:extLst>
            <a:ext uri="smNativeData">
              <pm:smNativeData xmlns:pm="smNativeData" val="SMDATA_14_/jOaY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F0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sAAAA7AIRAAIAAAAvAAAAxwD8A5ltAAC5AgAA7gkAANAAAAAAAAAAMAAAABQAAAAAAAAAAAD//wAAAQAAAP//AAABAA=="/>
            </a:ext>
          </a:extLst>
        </xdr:cNvSpPr>
      </xdr:nvSpPr>
      <xdr:spPr>
        <a:xfrm>
          <a:off x="17816195" y="442595"/>
          <a:ext cx="1614170" cy="13208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r" defTabSz="360045" rtl="0">
            <a:defRPr sz="1000"/>
            <a:extLst>
              <ext uri="smNativeData">
                <pm:pgfSpec xmlns:pm="smNativeData" id="1671050238" algn="r" hyphenate="1">
                  <pm:charSpec id="167105023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pm:pgfSpec>
              </ext>
            </a:extLst>
          </a:pPr>
          <a:r>
            <a:rPr lang="de-de" sz="8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67105023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ext>
              </a:extLst>
            </a:rPr>
            <a:t>CC-BY-NC-SA by Tobias Fichtner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EP75"/>
  <sheetViews>
    <sheetView tabSelected="1" view="normal" zoomScale="120" workbookViewId="0">
      <selection activeCell="AD51" sqref="AD51"/>
    </sheetView>
  </sheetViews>
  <sheetFormatPr baseColWidth="9" defaultColWidth="10.000000" defaultRowHeight="14"/>
  <cols>
    <col min="1" max="2" width="3.828829" customWidth="1" style="4"/>
    <col min="3" max="3" width="12.765766" customWidth="1" style="4"/>
    <col min="4" max="4" width="2.549550" customWidth="1" style="5"/>
    <col min="5" max="5" width="3.828829" customWidth="1" style="6"/>
    <col min="6" max="6" width="3.828829" customWidth="1" style="4"/>
    <col min="7" max="7" width="12.765766" customWidth="1" style="4"/>
    <col min="8" max="8" width="2.549550" customWidth="1" style="7"/>
    <col min="9" max="9" width="3.828829" customWidth="1" style="6"/>
    <col min="10" max="10" width="3.828829" customWidth="1" style="4"/>
    <col min="11" max="11" width="12.765766" customWidth="1" style="4"/>
    <col min="12" max="12" width="2.549550" customWidth="1" style="7"/>
    <col min="13" max="13" width="3.828829" customWidth="1" style="6"/>
    <col min="14" max="14" width="3.828829" customWidth="1" style="4"/>
    <col min="15" max="15" width="12.765766" customWidth="1" style="4"/>
    <col min="16" max="16" width="2.549550" customWidth="1" style="7"/>
    <col min="17" max="17" width="3.828829" customWidth="1" style="6"/>
    <col min="18" max="18" width="3.828829" customWidth="1" style="4"/>
    <col min="19" max="19" width="12.765766" customWidth="1" style="4"/>
    <col min="20" max="20" width="2.549550" customWidth="1" style="7"/>
    <col min="21" max="21" width="3.828829" customWidth="1" style="6"/>
    <col min="22" max="22" width="3.828829" customWidth="1" style="4"/>
    <col min="23" max="23" width="12.765766" customWidth="1" style="4"/>
    <col min="24" max="24" width="2.549550" customWidth="1" style="7"/>
    <col min="25" max="25" width="3.828829" customWidth="1" style="6"/>
    <col min="26" max="26" width="3.828829" customWidth="1" style="4"/>
    <col min="27" max="27" width="12.765766" customWidth="1" style="4"/>
    <col min="28" max="28" width="2.549550" customWidth="1" style="7"/>
    <col min="29" max="29" width="3.828829" customWidth="1" style="6"/>
    <col min="30" max="30" width="3.828829" customWidth="1" style="4"/>
    <col min="31" max="31" width="12.765766" customWidth="1" style="4"/>
    <col min="32" max="32" width="2.549550" customWidth="1" style="7"/>
    <col min="33" max="33" width="3.828829" customWidth="1" style="6"/>
    <col min="34" max="34" width="3.828829" customWidth="1" style="4"/>
    <col min="35" max="35" width="12.765766" customWidth="1" style="4"/>
    <col min="36" max="36" width="2.549550" customWidth="1" style="7"/>
    <col min="37" max="37" width="3.828829" customWidth="1" style="6"/>
    <col min="38" max="38" width="3.828829" customWidth="1" style="4"/>
    <col min="39" max="39" width="12.765766" customWidth="1" style="4"/>
    <col min="40" max="40" width="2.549550" customWidth="1" style="7"/>
    <col min="41" max="41" width="3.828829" customWidth="1" style="6"/>
    <col min="42" max="42" width="3.828829" customWidth="1" style="4"/>
    <col min="43" max="43" width="12.765766" customWidth="1" style="4"/>
    <col min="44" max="44" width="2.549550" customWidth="1" style="7"/>
    <col min="45" max="45" width="3.828829" customWidth="1" style="6"/>
    <col min="46" max="46" width="3.828829" customWidth="1" style="4"/>
    <col min="47" max="47" width="12.765766" customWidth="1" style="4"/>
    <col min="48" max="48" width="2.549550" customWidth="1" style="7"/>
    <col min="49" max="16370" width="10.000000" style="4"/>
    <col min="16371" max="16384" width="10.000000" style="8"/>
  </cols>
  <sheetData>
    <row r="1" spans="1:48" s="4" customFormat="1" ht="14.15" customHeight="1">
      <c r="A1" s="2"/>
      <c r="B1" s="2"/>
      <c r="C1" s="2"/>
      <c r="D1" s="3"/>
      <c r="E1" s="9"/>
      <c r="F1" s="10"/>
      <c r="G1" s="10"/>
      <c r="H1" s="11"/>
      <c r="I1" s="9"/>
      <c r="J1" s="10"/>
      <c r="K1" s="10"/>
      <c r="L1" s="11"/>
      <c r="Q1" s="9"/>
      <c r="R1" s="9"/>
      <c r="S1" s="10"/>
      <c r="T1" s="10"/>
      <c r="U1" s="11"/>
      <c r="V1" s="10"/>
      <c r="W1" s="10"/>
      <c r="X1" s="11"/>
      <c r="Y1" s="9"/>
      <c r="Z1" s="10"/>
      <c r="AA1" s="10"/>
      <c r="AB1" s="11"/>
      <c r="AC1" s="9"/>
      <c r="AD1" s="10"/>
      <c r="AE1" s="10"/>
      <c r="AF1" s="11"/>
      <c r="AG1" s="9"/>
      <c r="AH1" s="10"/>
      <c r="AI1" s="10"/>
      <c r="AJ1" s="11"/>
      <c r="AK1" s="9"/>
      <c r="AL1" s="10"/>
      <c r="AM1" s="10"/>
      <c r="AN1" s="11"/>
      <c r="AO1" s="9"/>
      <c r="AP1" s="10"/>
      <c r="AQ1" s="10"/>
      <c r="AR1" s="11"/>
      <c r="AS1" s="9"/>
      <c r="AT1" s="10"/>
      <c r="AU1" s="10"/>
      <c r="AV1" s="11"/>
    </row>
    <row r="2" spans="1:48" s="4" customFormat="1" ht="28.35" customHeight="1">
      <c r="A2" s="12"/>
      <c r="B2" s="12"/>
      <c r="C2" s="12"/>
      <c r="D2" s="12"/>
      <c r="E2" s="9"/>
      <c r="I2" s="45" t="s">
        <v>0</v>
      </c>
      <c r="J2" s="46"/>
      <c r="K2" s="46"/>
      <c r="L2" s="46"/>
      <c r="M2" s="45" t="n">
        <v>2023</v>
      </c>
      <c r="N2" s="46"/>
      <c r="O2" s="46"/>
      <c r="P2" s="46"/>
      <c r="Q2" s="44"/>
      <c r="U2" s="45"/>
      <c r="AC2" s="9"/>
      <c r="AD2" s="10"/>
      <c r="AE2" s="10"/>
      <c r="AF2" s="11"/>
      <c r="AG2" s="45" t="s">
        <v>0</v>
      </c>
      <c r="AH2" s="46"/>
      <c r="AI2" s="46"/>
      <c r="AJ2" s="46"/>
      <c r="AK2" s="45">
        <f>M2</f>
        <v>2023</v>
      </c>
      <c r="AL2" s="46"/>
      <c r="AM2" s="46"/>
      <c r="AN2" s="46"/>
      <c r="AO2" s="9"/>
      <c r="AP2" s="10"/>
      <c r="AQ2" s="10"/>
      <c r="AR2" s="11"/>
      <c r="AS2" s="9"/>
      <c r="AT2" s="10"/>
      <c r="AU2" s="10"/>
      <c r="AV2" s="11"/>
    </row>
    <row r="3" spans="1:48" s="4" customFormat="1" ht="14.15" customHeight="1">
      <c r="A3" s="2"/>
      <c r="B3" s="2"/>
      <c r="C3" s="2"/>
      <c r="D3" s="3"/>
      <c r="E3" s="9"/>
      <c r="F3" s="10"/>
      <c r="G3" s="10"/>
      <c r="H3" s="11"/>
      <c r="I3" s="9"/>
      <c r="J3" s="10"/>
      <c r="K3" s="10"/>
      <c r="L3" s="11"/>
      <c r="M3" s="9"/>
      <c r="N3" s="10"/>
      <c r="O3" s="10"/>
      <c r="P3" s="11"/>
      <c r="Q3" s="9"/>
      <c r="R3" s="10"/>
      <c r="S3" s="10"/>
      <c r="T3" s="11"/>
      <c r="U3" s="9"/>
      <c r="V3" s="10"/>
      <c r="W3" s="10"/>
      <c r="X3" s="11"/>
      <c r="Y3" s="9"/>
      <c r="Z3" s="10"/>
      <c r="AA3" s="10"/>
      <c r="AB3" s="11"/>
      <c r="AC3" s="9"/>
      <c r="AD3" s="10"/>
      <c r="AE3" s="10"/>
      <c r="AF3" s="11"/>
      <c r="AG3" s="9"/>
      <c r="AH3" s="10"/>
      <c r="AI3" s="10"/>
      <c r="AJ3" s="11"/>
      <c r="AK3" s="9"/>
      <c r="AL3" s="10"/>
      <c r="AM3" s="10"/>
      <c r="AN3" s="11"/>
      <c r="AO3" s="9"/>
      <c r="AP3" s="10"/>
      <c r="AQ3" s="10"/>
      <c r="AR3" s="11"/>
      <c r="AS3" s="9"/>
      <c r="AT3" s="10"/>
      <c r="AU3" s="10"/>
      <c r="AV3" s="11"/>
    </row>
    <row r="4" spans="1:48" s="13" customFormat="1" ht="21.25" customHeight="1">
      <c r="A4" s="20">
        <f>DATE($M$2,1,1)</f>
        <v>44927</v>
      </c>
      <c r="B4" s="20"/>
      <c r="C4" s="20"/>
      <c r="D4" s="21"/>
      <c r="E4" s="22">
        <f>EDATE(A4,1)</f>
        <v>44958</v>
      </c>
      <c r="F4" s="22"/>
      <c r="G4" s="22"/>
      <c r="H4" s="23"/>
      <c r="I4" s="24">
        <f>EDATE(E4,1)</f>
        <v>44986</v>
      </c>
      <c r="J4" s="24"/>
      <c r="K4" s="24"/>
      <c r="L4" s="25"/>
      <c r="M4" s="26">
        <f>EDATE(I4,1)</f>
        <v>45017</v>
      </c>
      <c r="N4" s="26"/>
      <c r="O4" s="26"/>
      <c r="P4" s="27"/>
      <c r="Q4" s="28">
        <f>EDATE(M4,1)</f>
        <v>45047</v>
      </c>
      <c r="R4" s="28"/>
      <c r="S4" s="28"/>
      <c r="T4" s="29"/>
      <c r="U4" s="30">
        <f>EDATE(Q4,1)</f>
        <v>45078</v>
      </c>
      <c r="V4" s="30"/>
      <c r="W4" s="30"/>
      <c r="X4" s="31"/>
      <c r="Y4" s="32">
        <f>EDATE(U4,1)</f>
        <v>45108</v>
      </c>
      <c r="Z4" s="32"/>
      <c r="AA4" s="32"/>
      <c r="AB4" s="33"/>
      <c r="AC4" s="34">
        <f>EDATE(Y4,1)</f>
        <v>45139</v>
      </c>
      <c r="AD4" s="34"/>
      <c r="AE4" s="34"/>
      <c r="AF4" s="35"/>
      <c r="AG4" s="36">
        <f>EDATE(AC4,1)</f>
        <v>45170</v>
      </c>
      <c r="AH4" s="36"/>
      <c r="AI4" s="36"/>
      <c r="AJ4" s="37"/>
      <c r="AK4" s="38">
        <f>EDATE(AG4,1)</f>
        <v>45200</v>
      </c>
      <c r="AL4" s="38"/>
      <c r="AM4" s="38"/>
      <c r="AN4" s="39"/>
      <c r="AO4" s="40">
        <f>EDATE(AK4,1)</f>
        <v>45231</v>
      </c>
      <c r="AP4" s="40"/>
      <c r="AQ4" s="40"/>
      <c r="AR4" s="41"/>
      <c r="AS4" s="42">
        <f>EDATE(AO4,1)</f>
        <v>45261</v>
      </c>
      <c r="AT4" s="42"/>
      <c r="AU4" s="42"/>
      <c r="AV4" s="43"/>
    </row>
    <row r="5" spans="1:48">
      <c r="A5" s="105">
        <f>A4</f>
        <v>44927</v>
      </c>
      <c r="B5" s="14">
        <f>WEEKDAY(A5,1)</f>
        <v>1</v>
      </c>
      <c r="C5" s="107" t="str">
        <f aca="1">_xlfn.IFNA(VLOOKUP(A5,FeiertageGA,5,FALSE),_xlfn.IFNA(VLOOKUP(A5,FeiertageRB,5,FALSE),_xlfn.IFNA(VLOOKUP(A5,Anlaesse,3,FALSE),_xlfn.IFNA(VLOOKUP(A5,Anlaesse2,3,FALSE),_xlfn.IFNA(VLOOKUP(A5,Anlaesse3,3,FALSE),"")))))</f>
        <v>Neujahrstag</v>
      </c>
      <c r="D5" s="15">
        <f>_xlfn.ISOWEEKNUM(DATE($M$2,MONTH(A$4),$A5))</f>
        <v>52</v>
      </c>
      <c r="E5" s="16">
        <f>E4</f>
        <v>44958</v>
      </c>
      <c r="F5" s="14">
        <f>WEEKDAY(E5,1)</f>
        <v>4</v>
      </c>
      <c r="G5" s="107" t="str">
        <f aca="1">_xlfn.IFNA(VLOOKUP(E5,FeiertageGA,5,FALSE),_xlfn.IFNA(VLOOKUP(E5,FeiertageRB,5,FALSE),_xlfn.IFNA(VLOOKUP(E5,Anlaesse,3,FALSE),_xlfn.IFNA(VLOOKUP(E5,Anlaesse2,3,FALSE),_xlfn.IFNA(VLOOKUP(E5,Anlaesse3,3,FALSE),"")))))</f>
        <v/>
      </c>
      <c r="H5" s="15" t="str">
        <f>IF(F5=2,_xlfn.ISOWEEKNUM(E5),"")</f>
        <v/>
      </c>
      <c r="I5" s="16">
        <f>I4</f>
        <v>44986</v>
      </c>
      <c r="J5" s="14">
        <f>WEEKDAY(I5,1)</f>
        <v>4</v>
      </c>
      <c r="K5" s="107" t="str">
        <f aca="1">_xlfn.IFNA(VLOOKUP(I5,FeiertageGA,5,FALSE),_xlfn.IFNA(VLOOKUP(I5,FeiertageRB,5,FALSE),_xlfn.IFNA(VLOOKUP(I5,Anlaesse,3,FALSE),_xlfn.IFNA(VLOOKUP(I5,Anlaesse2,3,FALSE),_xlfn.IFNA(VLOOKUP(I5,Anlaesse3,3,FALSE),"")))))</f>
        <v/>
      </c>
      <c r="L5" s="15" t="str">
        <f>IF(J5=2,_xlfn.ISOWEEKNUM(I5),"")</f>
        <v/>
      </c>
      <c r="M5" s="16">
        <f>M4</f>
        <v>45017</v>
      </c>
      <c r="N5" s="14">
        <f>WEEKDAY(M5,1)</f>
        <v>7</v>
      </c>
      <c r="O5" s="107" t="str">
        <f aca="1">_xlfn.IFNA(VLOOKUP(M5,FeiertageGA,5,FALSE),_xlfn.IFNA(VLOOKUP(M5,FeiertageRB,5,FALSE),_xlfn.IFNA(VLOOKUP(M5,Anlaesse,3,FALSE),_xlfn.IFNA(VLOOKUP(M5,Anlaesse2,3,FALSE),_xlfn.IFNA(VLOOKUP(M5,Anlaesse3,3,FALSE),"")))))</f>
        <v/>
      </c>
      <c r="P5" s="15" t="str">
        <f>IF(N5=2,_xlfn.ISOWEEKNUM(M5),"")</f>
        <v/>
      </c>
      <c r="Q5" s="16">
        <f>Q4</f>
        <v>45047</v>
      </c>
      <c r="R5" s="14">
        <f>WEEKDAY(Q5,1)</f>
        <v>2</v>
      </c>
      <c r="S5" s="107" t="str">
        <f aca="1">_xlfn.IFNA(VLOOKUP(Q5,FeiertageGA,5,FALSE),_xlfn.IFNA(VLOOKUP(Q5,FeiertageRB,5,FALSE),_xlfn.IFNA(VLOOKUP(Q5,Anlaesse,3,FALSE),_xlfn.IFNA(VLOOKUP(Q5,Anlaesse2,3,FALSE),_xlfn.IFNA(VLOOKUP(Q5,Anlaesse3,3,FALSE),"")))))</f>
        <v>Tag der Arbeit</v>
      </c>
      <c r="T5" s="15">
        <f>IF(R5=2,_xlfn.ISOWEEKNUM(Q5),"")</f>
        <v>18</v>
      </c>
      <c r="U5" s="16">
        <f>U4</f>
        <v>45078</v>
      </c>
      <c r="V5" s="14">
        <f>WEEKDAY(U5,1)</f>
        <v>5</v>
      </c>
      <c r="W5" s="107" t="str">
        <f aca="1">_xlfn.IFNA(VLOOKUP(U5,FeiertageGA,5,FALSE),_xlfn.IFNA(VLOOKUP(U5,FeiertageRB,5,FALSE),_xlfn.IFNA(VLOOKUP(U5,Anlaesse,3,FALSE),_xlfn.IFNA(VLOOKUP(U5,Anlaesse2,3,FALSE),_xlfn.IFNA(VLOOKUP(U5,Anlaesse3,3,FALSE),"")))))</f>
        <v/>
      </c>
      <c r="X5" s="15" t="str">
        <f>IF(V5=2,_xlfn.ISOWEEKNUM(U5),"")</f>
        <v/>
      </c>
      <c r="Y5" s="16">
        <f>Y4</f>
        <v>45108</v>
      </c>
      <c r="Z5" s="14">
        <f>WEEKDAY(Y5,1)</f>
        <v>7</v>
      </c>
      <c r="AA5" s="107" t="str">
        <f aca="1">_xlfn.IFNA(VLOOKUP(Y5,FeiertageGA,5,FALSE),_xlfn.IFNA(VLOOKUP(Y5,FeiertageRB,5,FALSE),_xlfn.IFNA(VLOOKUP(Y5,Anlaesse,3,FALSE),_xlfn.IFNA(VLOOKUP(Y5,Anlaesse2,3,FALSE),_xlfn.IFNA(VLOOKUP(Y5,Anlaesse3,3,FALSE),"")))))</f>
        <v/>
      </c>
      <c r="AB5" s="15" t="str">
        <f>IF(Z5=2,_xlfn.ISOWEEKNUM(Y5),"")</f>
        <v/>
      </c>
      <c r="AC5" s="16">
        <f>AC4</f>
        <v>45139</v>
      </c>
      <c r="AD5" s="14">
        <f>WEEKDAY(AC5,1)</f>
        <v>3</v>
      </c>
      <c r="AE5" s="107" t="str">
        <f aca="1">_xlfn.IFNA(VLOOKUP(AC5,FeiertageGA,5,FALSE),_xlfn.IFNA(VLOOKUP(AC5,FeiertageRB,5,FALSE),_xlfn.IFNA(VLOOKUP(AC5,Anlaesse,3,FALSE),_xlfn.IFNA(VLOOKUP(AC5,Anlaesse2,3,FALSE),_xlfn.IFNA(VLOOKUP(AC5,Anlaesse3,3,FALSE),"")))))</f>
        <v/>
      </c>
      <c r="AF5" s="15" t="str">
        <f>IF(AD5=2,_xlfn.ISOWEEKNUM(AC5),"")</f>
        <v/>
      </c>
      <c r="AG5" s="16">
        <f>AG4</f>
        <v>45170</v>
      </c>
      <c r="AH5" s="14">
        <f>WEEKDAY(AG5,1)</f>
        <v>6</v>
      </c>
      <c r="AI5" s="107" t="str">
        <f aca="1">_xlfn.IFNA(VLOOKUP(AG5,FeiertageGA,5,FALSE),_xlfn.IFNA(VLOOKUP(AG5,FeiertageRB,5,FALSE),_xlfn.IFNA(VLOOKUP(AG5,Anlaesse,3,FALSE),_xlfn.IFNA(VLOOKUP(AG5,Anlaesse2,3,FALSE),_xlfn.IFNA(VLOOKUP(AG5,Anlaesse3,3,FALSE),"")))))</f>
        <v/>
      </c>
      <c r="AJ5" s="15" t="str">
        <f>IF(AH5=2,_xlfn.ISOWEEKNUM(AG5),"")</f>
        <v/>
      </c>
      <c r="AK5" s="16">
        <f>AK4</f>
        <v>45200</v>
      </c>
      <c r="AL5" s="14">
        <f>WEEKDAY(AK5,1)</f>
        <v>1</v>
      </c>
      <c r="AM5" s="107" t="str">
        <f aca="1">_xlfn.IFNA(VLOOKUP(AK5,FeiertageGA,5,FALSE),_xlfn.IFNA(VLOOKUP(AK5,FeiertageRB,5,FALSE),_xlfn.IFNA(VLOOKUP(AK5,Anlaesse,3,FALSE),_xlfn.IFNA(VLOOKUP(AK5,Anlaesse2,3,FALSE),_xlfn.IFNA(VLOOKUP(AK5,Anlaesse3,3,FALSE),"")))))</f>
        <v/>
      </c>
      <c r="AN5" s="15" t="str">
        <f>IF(AL5=2,_xlfn.ISOWEEKNUM(AK5),"")</f>
        <v/>
      </c>
      <c r="AO5" s="16">
        <f>AO4</f>
        <v>45231</v>
      </c>
      <c r="AP5" s="14">
        <f>WEEKDAY(AO5,1)</f>
        <v>4</v>
      </c>
      <c r="AQ5" s="107" t="str">
        <f aca="1">_xlfn.IFNA(VLOOKUP(AO5,FeiertageGA,5,FALSE),_xlfn.IFNA(VLOOKUP(AO5,FeiertageRB,5,FALSE),_xlfn.IFNA(VLOOKUP(AO5,Anlaesse,3,FALSE),_xlfn.IFNA(VLOOKUP(AO5,Anlaesse2,3,FALSE),_xlfn.IFNA(VLOOKUP(AO5,Anlaesse3,3,FALSE),"")))))</f>
        <v>Allerheiligen</v>
      </c>
      <c r="AR5" s="15" t="str">
        <f>IF(AP5=2,_xlfn.ISOWEEKNUM(AO5),"")</f>
        <v/>
      </c>
      <c r="AS5" s="16">
        <f>AS4</f>
        <v>45261</v>
      </c>
      <c r="AT5" s="14">
        <f>WEEKDAY(AS5,1)</f>
        <v>6</v>
      </c>
      <c r="AU5" s="107" t="str">
        <f aca="1">_xlfn.IFNA(VLOOKUP(AS5,FeiertageGA,5,FALSE),_xlfn.IFNA(VLOOKUP(AS5,FeiertageRB,5,FALSE),_xlfn.IFNA(VLOOKUP(AS5,Anlaesse,3,FALSE),_xlfn.IFNA(VLOOKUP(AS5,Anlaesse2,3,FALSE),_xlfn.IFNA(VLOOKUP(AS5,Anlaesse3,3,FALSE),"")))))</f>
        <v/>
      </c>
      <c r="AV5" s="15" t="str">
        <f>IF(AT5=2,_xlfn.ISOWEEKNUM(AS5),"")</f>
        <v/>
      </c>
    </row>
    <row r="6" spans="1:48">
      <c r="A6" s="106">
        <f>A5+1</f>
        <v>44928</v>
      </c>
      <c r="B6" s="17">
        <f>WEEKDAY(A6,1)</f>
        <v>2</v>
      </c>
      <c r="C6" s="108" t="str">
        <f aca="1">_xlfn.IFNA(VLOOKUP(A6,FeiertageGA,5,FALSE),_xlfn.IFNA(VLOOKUP(A6,FeiertageRB,5,FALSE),_xlfn.IFNA(VLOOKUP(A6,Anlaesse,3,FALSE),_xlfn.IFNA(VLOOKUP(A6,Anlaesse2,3,FALSE),_xlfn.IFNA(VLOOKUP(A6,Anlaesse3,3,FALSE),"")))))</f>
        <v/>
      </c>
      <c r="D6" s="18">
        <f>IF(B6=2,_xlfn.ISOWEEKNUM(A6),"")</f>
        <v>1</v>
      </c>
      <c r="E6" s="19">
        <f>E5+1</f>
        <v>44959</v>
      </c>
      <c r="F6" s="17">
        <f>WEEKDAY(E6,1)</f>
        <v>5</v>
      </c>
      <c r="G6" s="108" t="str">
        <f aca="1">_xlfn.IFNA(VLOOKUP(E6,FeiertageGA,5,FALSE),_xlfn.IFNA(VLOOKUP(E6,FeiertageRB,5,FALSE),_xlfn.IFNA(VLOOKUP(E6,Anlaesse,3,FALSE),_xlfn.IFNA(VLOOKUP(E6,Anlaesse2,3,FALSE),_xlfn.IFNA(VLOOKUP(E6,Anlaesse3,3,FALSE),"")))))</f>
        <v/>
      </c>
      <c r="H6" s="18" t="str">
        <f>IF(F6=2,_xlfn.ISOWEEKNUM(E6),"")</f>
        <v/>
      </c>
      <c r="I6" s="19">
        <f>I5+1</f>
        <v>44987</v>
      </c>
      <c r="J6" s="17">
        <f>WEEKDAY(I6,1)</f>
        <v>5</v>
      </c>
      <c r="K6" s="108" t="str">
        <f aca="1">_xlfn.IFNA(VLOOKUP(I6,FeiertageGA,5,FALSE),_xlfn.IFNA(VLOOKUP(I6,FeiertageRB,5,FALSE),_xlfn.IFNA(VLOOKUP(I6,Anlaesse,3,FALSE),_xlfn.IFNA(VLOOKUP(I6,Anlaesse2,3,FALSE),_xlfn.IFNA(VLOOKUP(I6,Anlaesse3,3,FALSE),"")))))</f>
        <v/>
      </c>
      <c r="L6" s="18" t="str">
        <f>IF(J6=2,_xlfn.ISOWEEKNUM(I6),"")</f>
        <v/>
      </c>
      <c r="M6" s="19">
        <f>M5+1</f>
        <v>45018</v>
      </c>
      <c r="N6" s="17">
        <f>WEEKDAY(M6,1)</f>
        <v>1</v>
      </c>
      <c r="O6" s="108" t="str">
        <f aca="1">_xlfn.IFNA(VLOOKUP(M6,FeiertageGA,5,FALSE),_xlfn.IFNA(VLOOKUP(M6,FeiertageRB,5,FALSE),_xlfn.IFNA(VLOOKUP(M6,Anlaesse,3,FALSE),_xlfn.IFNA(VLOOKUP(M6,Anlaesse2,3,FALSE),_xlfn.IFNA(VLOOKUP(M6,Anlaesse3,3,FALSE),"")))))</f>
        <v/>
      </c>
      <c r="P6" s="18" t="str">
        <f>IF(N6=2,_xlfn.ISOWEEKNUM(M6),"")</f>
        <v/>
      </c>
      <c r="Q6" s="19">
        <f>Q5+1</f>
        <v>45048</v>
      </c>
      <c r="R6" s="17">
        <f>WEEKDAY(Q6,1)</f>
        <v>3</v>
      </c>
      <c r="S6" s="108" t="str">
        <f aca="1">_xlfn.IFNA(VLOOKUP(Q6,FeiertageGA,5,FALSE),_xlfn.IFNA(VLOOKUP(Q6,FeiertageRB,5,FALSE),_xlfn.IFNA(VLOOKUP(Q6,Anlaesse,3,FALSE),_xlfn.IFNA(VLOOKUP(Q6,Anlaesse2,3,FALSE),_xlfn.IFNA(VLOOKUP(Q6,Anlaesse3,3,FALSE),"")))))</f>
        <v/>
      </c>
      <c r="T6" s="18" t="str">
        <f>IF(R6=2,_xlfn.ISOWEEKNUM(Q6),"")</f>
        <v/>
      </c>
      <c r="U6" s="19">
        <f>U5+1</f>
        <v>45079</v>
      </c>
      <c r="V6" s="17">
        <f>WEEKDAY(U6,1)</f>
        <v>6</v>
      </c>
      <c r="W6" s="108" t="str">
        <f aca="1">_xlfn.IFNA(VLOOKUP(U6,FeiertageGA,5,FALSE),_xlfn.IFNA(VLOOKUP(U6,FeiertageRB,5,FALSE),_xlfn.IFNA(VLOOKUP(U6,Anlaesse,3,FALSE),_xlfn.IFNA(VLOOKUP(U6,Anlaesse2,3,FALSE),_xlfn.IFNA(VLOOKUP(U6,Anlaesse3,3,FALSE),"")))))</f>
        <v/>
      </c>
      <c r="X6" s="18" t="str">
        <f>IF(V6=2,_xlfn.ISOWEEKNUM(U6),"")</f>
        <v/>
      </c>
      <c r="Y6" s="19">
        <f>Y5+1</f>
        <v>45109</v>
      </c>
      <c r="Z6" s="17">
        <f>WEEKDAY(Y6,1)</f>
        <v>1</v>
      </c>
      <c r="AA6" s="108" t="str">
        <f aca="1">_xlfn.IFNA(VLOOKUP(Y6,FeiertageGA,5,FALSE),_xlfn.IFNA(VLOOKUP(Y6,FeiertageRB,5,FALSE),_xlfn.IFNA(VLOOKUP(Y6,Anlaesse,3,FALSE),_xlfn.IFNA(VLOOKUP(Y6,Anlaesse2,3,FALSE),_xlfn.IFNA(VLOOKUP(Y6,Anlaesse3,3,FALSE),"")))))</f>
        <v/>
      </c>
      <c r="AB6" s="18" t="str">
        <f>IF(Z6=2,_xlfn.ISOWEEKNUM(Y6),"")</f>
        <v/>
      </c>
      <c r="AC6" s="19">
        <f>AC5+1</f>
        <v>45140</v>
      </c>
      <c r="AD6" s="17">
        <f>WEEKDAY(AC6,1)</f>
        <v>4</v>
      </c>
      <c r="AE6" s="108" t="str">
        <f aca="1">_xlfn.IFNA(VLOOKUP(AC6,FeiertageGA,5,FALSE),_xlfn.IFNA(VLOOKUP(AC6,FeiertageRB,5,FALSE),_xlfn.IFNA(VLOOKUP(AC6,Anlaesse,3,FALSE),_xlfn.IFNA(VLOOKUP(AC6,Anlaesse2,3,FALSE),_xlfn.IFNA(VLOOKUP(AC6,Anlaesse3,3,FALSE),"")))))</f>
        <v/>
      </c>
      <c r="AF6" s="18" t="str">
        <f>IF(AD6=2,_xlfn.ISOWEEKNUM(AC6),"")</f>
        <v/>
      </c>
      <c r="AG6" s="19">
        <f>AG5+1</f>
        <v>45171</v>
      </c>
      <c r="AH6" s="17">
        <f>WEEKDAY(AG6,1)</f>
        <v>7</v>
      </c>
      <c r="AI6" s="108" t="str">
        <f aca="1">_xlfn.IFNA(VLOOKUP(AG6,FeiertageGA,5,FALSE),_xlfn.IFNA(VLOOKUP(AG6,FeiertageRB,5,FALSE),_xlfn.IFNA(VLOOKUP(AG6,Anlaesse,3,FALSE),_xlfn.IFNA(VLOOKUP(AG6,Anlaesse2,3,FALSE),_xlfn.IFNA(VLOOKUP(AG6,Anlaesse3,3,FALSE),"")))))</f>
        <v/>
      </c>
      <c r="AJ6" s="18" t="str">
        <f>IF(AH6=2,_xlfn.ISOWEEKNUM(AG6),"")</f>
        <v/>
      </c>
      <c r="AK6" s="19">
        <f>AK5+1</f>
        <v>45201</v>
      </c>
      <c r="AL6" s="17">
        <f>WEEKDAY(AK6,1)</f>
        <v>2</v>
      </c>
      <c r="AM6" s="108" t="str">
        <f aca="1">_xlfn.IFNA(VLOOKUP(AK6,FeiertageGA,5,FALSE),_xlfn.IFNA(VLOOKUP(AK6,FeiertageRB,5,FALSE),_xlfn.IFNA(VLOOKUP(AK6,Anlaesse,3,FALSE),_xlfn.IFNA(VLOOKUP(AK6,Anlaesse2,3,FALSE),_xlfn.IFNA(VLOOKUP(AK6,Anlaesse3,3,FALSE),"")))))</f>
        <v/>
      </c>
      <c r="AN6" s="18">
        <f>IF(AL6=2,_xlfn.ISOWEEKNUM(AK6),"")</f>
        <v>40</v>
      </c>
      <c r="AO6" s="19">
        <f>AO5+1</f>
        <v>45232</v>
      </c>
      <c r="AP6" s="17">
        <f>WEEKDAY(AO6,1)</f>
        <v>5</v>
      </c>
      <c r="AQ6" s="108" t="str">
        <f aca="1">_xlfn.IFNA(VLOOKUP(AO6,FeiertageGA,5,FALSE),_xlfn.IFNA(VLOOKUP(AO6,FeiertageRB,5,FALSE),_xlfn.IFNA(VLOOKUP(AO6,Anlaesse,3,FALSE),_xlfn.IFNA(VLOOKUP(AO6,Anlaesse2,3,FALSE),_xlfn.IFNA(VLOOKUP(AO6,Anlaesse3,3,FALSE),"")))))</f>
        <v/>
      </c>
      <c r="AR6" s="18" t="str">
        <f>IF(AP6=2,_xlfn.ISOWEEKNUM(AO6),"")</f>
        <v/>
      </c>
      <c r="AS6" s="19">
        <f>AS5+1</f>
        <v>45262</v>
      </c>
      <c r="AT6" s="17">
        <f>WEEKDAY(AS6,1)</f>
        <v>7</v>
      </c>
      <c r="AU6" s="108" t="str">
        <f aca="1">_xlfn.IFNA(VLOOKUP(AS6,FeiertageGA,5,FALSE),_xlfn.IFNA(VLOOKUP(AS6,FeiertageRB,5,FALSE),_xlfn.IFNA(VLOOKUP(AS6,Anlaesse,3,FALSE),_xlfn.IFNA(VLOOKUP(AS6,Anlaesse2,3,FALSE),_xlfn.IFNA(VLOOKUP(AS6,Anlaesse3,3,FALSE),"")))))</f>
        <v/>
      </c>
      <c r="AV6" s="18" t="str">
        <f>IF(AT6=2,_xlfn.ISOWEEKNUM(AS6),"")</f>
        <v/>
      </c>
    </row>
    <row r="7" spans="1:48">
      <c r="A7" s="19">
        <f>A6+1</f>
        <v>44929</v>
      </c>
      <c r="B7" s="17">
        <f>WEEKDAY(A7,1)</f>
        <v>3</v>
      </c>
      <c r="C7" s="108" t="str">
        <f aca="1">_xlfn.IFNA(VLOOKUP(A7,FeiertageGA,5,FALSE),_xlfn.IFNA(VLOOKUP(A7,FeiertageRB,5,FALSE),_xlfn.IFNA(VLOOKUP(A7,Anlaesse,3,FALSE),_xlfn.IFNA(VLOOKUP(A7,Anlaesse2,3,FALSE),_xlfn.IFNA(VLOOKUP(A7,Anlaesse3,3,FALSE),"")))))</f>
        <v/>
      </c>
      <c r="D7" s="18" t="str">
        <f>IF(B7=2,_xlfn.ISOWEEKNUM(A7),"")</f>
        <v/>
      </c>
      <c r="E7" s="19">
        <f>E6+1</f>
        <v>44960</v>
      </c>
      <c r="F7" s="17">
        <f>WEEKDAY(E7,1)</f>
        <v>6</v>
      </c>
      <c r="G7" s="108" t="str">
        <f aca="1">_xlfn.IFNA(VLOOKUP(E7,FeiertageGA,5,FALSE),_xlfn.IFNA(VLOOKUP(E7,FeiertageRB,5,FALSE),_xlfn.IFNA(VLOOKUP(E7,Anlaesse,3,FALSE),_xlfn.IFNA(VLOOKUP(E7,Anlaesse2,3,FALSE),_xlfn.IFNA(VLOOKUP(E7,Anlaesse3,3,FALSE),"")))))</f>
        <v/>
      </c>
      <c r="H7" s="18" t="str">
        <f>IF(F7=2,_xlfn.ISOWEEKNUM(E7),"")</f>
        <v/>
      </c>
      <c r="I7" s="19">
        <f>I6+1</f>
        <v>44988</v>
      </c>
      <c r="J7" s="17">
        <f>WEEKDAY(I7,1)</f>
        <v>6</v>
      </c>
      <c r="K7" s="108" t="str">
        <f aca="1">_xlfn.IFNA(VLOOKUP(I7,FeiertageGA,5,FALSE),_xlfn.IFNA(VLOOKUP(I7,FeiertageRB,5,FALSE),_xlfn.IFNA(VLOOKUP(I7,Anlaesse,3,FALSE),_xlfn.IFNA(VLOOKUP(I7,Anlaesse2,3,FALSE),_xlfn.IFNA(VLOOKUP(I7,Anlaesse3,3,FALSE),"")))))</f>
        <v/>
      </c>
      <c r="L7" s="18" t="str">
        <f>IF(J7=2,_xlfn.ISOWEEKNUM(I7),"")</f>
        <v/>
      </c>
      <c r="M7" s="19">
        <f>M6+1</f>
        <v>45019</v>
      </c>
      <c r="N7" s="17">
        <f>WEEKDAY(M7,1)</f>
        <v>2</v>
      </c>
      <c r="O7" s="108" t="str">
        <f aca="1">_xlfn.IFNA(VLOOKUP(M7,FeiertageGA,5,FALSE),_xlfn.IFNA(VLOOKUP(M7,FeiertageRB,5,FALSE),_xlfn.IFNA(VLOOKUP(M7,Anlaesse,3,FALSE),_xlfn.IFNA(VLOOKUP(M7,Anlaesse2,3,FALSE),_xlfn.IFNA(VLOOKUP(M7,Anlaesse3,3,FALSE),"")))))</f>
        <v/>
      </c>
      <c r="P7" s="18">
        <f>IF(N7=2,_xlfn.ISOWEEKNUM(M7),"")</f>
        <v>14</v>
      </c>
      <c r="Q7" s="19">
        <f>Q6+1</f>
        <v>45049</v>
      </c>
      <c r="R7" s="17">
        <f>WEEKDAY(Q7,1)</f>
        <v>4</v>
      </c>
      <c r="S7" s="108" t="str">
        <f aca="1">_xlfn.IFNA(VLOOKUP(Q7,FeiertageGA,5,FALSE),_xlfn.IFNA(VLOOKUP(Q7,FeiertageRB,5,FALSE),_xlfn.IFNA(VLOOKUP(Q7,Anlaesse,3,FALSE),_xlfn.IFNA(VLOOKUP(Q7,Anlaesse2,3,FALSE),_xlfn.IFNA(VLOOKUP(Q7,Anlaesse3,3,FALSE),"")))))</f>
        <v/>
      </c>
      <c r="T7" s="18" t="str">
        <f>IF(R7=2,_xlfn.ISOWEEKNUM(Q7),"")</f>
        <v/>
      </c>
      <c r="U7" s="19">
        <f>U6+1</f>
        <v>45080</v>
      </c>
      <c r="V7" s="17">
        <f>WEEKDAY(U7,1)</f>
        <v>7</v>
      </c>
      <c r="W7" s="108" t="str">
        <f aca="1">_xlfn.IFNA(VLOOKUP(U7,FeiertageGA,5,FALSE),_xlfn.IFNA(VLOOKUP(U7,FeiertageRB,5,FALSE),_xlfn.IFNA(VLOOKUP(U7,Anlaesse,3,FALSE),_xlfn.IFNA(VLOOKUP(U7,Anlaesse2,3,FALSE),_xlfn.IFNA(VLOOKUP(U7,Anlaesse3,3,FALSE),"")))))</f>
        <v/>
      </c>
      <c r="X7" s="18" t="str">
        <f>IF(V7=2,_xlfn.ISOWEEKNUM(U7),"")</f>
        <v/>
      </c>
      <c r="Y7" s="19">
        <f>Y6+1</f>
        <v>45110</v>
      </c>
      <c r="Z7" s="17">
        <f>WEEKDAY(Y7,1)</f>
        <v>2</v>
      </c>
      <c r="AA7" s="108" t="str">
        <f aca="1">_xlfn.IFNA(VLOOKUP(Y7,FeiertageGA,5,FALSE),_xlfn.IFNA(VLOOKUP(Y7,FeiertageRB,5,FALSE),_xlfn.IFNA(VLOOKUP(Y7,Anlaesse,3,FALSE),_xlfn.IFNA(VLOOKUP(Y7,Anlaesse2,3,FALSE),_xlfn.IFNA(VLOOKUP(Y7,Anlaesse3,3,FALSE),"")))))</f>
        <v/>
      </c>
      <c r="AB7" s="18">
        <f>IF(Z7=2,_xlfn.ISOWEEKNUM(Y7),"")</f>
        <v>27</v>
      </c>
      <c r="AC7" s="19">
        <f>AC6+1</f>
        <v>45141</v>
      </c>
      <c r="AD7" s="17">
        <f>WEEKDAY(AC7,1)</f>
        <v>5</v>
      </c>
      <c r="AE7" s="108" t="str">
        <f aca="1">_xlfn.IFNA(VLOOKUP(AC7,FeiertageGA,5,FALSE),_xlfn.IFNA(VLOOKUP(AC7,FeiertageRB,5,FALSE),_xlfn.IFNA(VLOOKUP(AC7,Anlaesse,3,FALSE),_xlfn.IFNA(VLOOKUP(AC7,Anlaesse2,3,FALSE),_xlfn.IFNA(VLOOKUP(AC7,Anlaesse3,3,FALSE),"")))))</f>
        <v/>
      </c>
      <c r="AF7" s="18" t="str">
        <f>IF(AD7=2,_xlfn.ISOWEEKNUM(AC7),"")</f>
        <v/>
      </c>
      <c r="AG7" s="19">
        <f>AG6+1</f>
        <v>45172</v>
      </c>
      <c r="AH7" s="17">
        <f>WEEKDAY(AG7,1)</f>
        <v>1</v>
      </c>
      <c r="AI7" s="108" t="str">
        <f aca="1">_xlfn.IFNA(VLOOKUP(AG7,FeiertageGA,5,FALSE),_xlfn.IFNA(VLOOKUP(AG7,FeiertageRB,5,FALSE),_xlfn.IFNA(VLOOKUP(AG7,Anlaesse,3,FALSE),_xlfn.IFNA(VLOOKUP(AG7,Anlaesse2,3,FALSE),_xlfn.IFNA(VLOOKUP(AG7,Anlaesse3,3,FALSE),"")))))</f>
        <v/>
      </c>
      <c r="AJ7" s="18" t="str">
        <f>IF(AH7=2,_xlfn.ISOWEEKNUM(AG7),"")</f>
        <v/>
      </c>
      <c r="AK7" s="19">
        <f>AK6+1</f>
        <v>45202</v>
      </c>
      <c r="AL7" s="17">
        <f>WEEKDAY(AK7,1)</f>
        <v>3</v>
      </c>
      <c r="AM7" s="108" t="str">
        <f aca="1">_xlfn.IFNA(VLOOKUP(AK7,FeiertageGA,5,FALSE),_xlfn.IFNA(VLOOKUP(AK7,FeiertageRB,5,FALSE),_xlfn.IFNA(VLOOKUP(AK7,Anlaesse,3,FALSE),_xlfn.IFNA(VLOOKUP(AK7,Anlaesse2,3,FALSE),_xlfn.IFNA(VLOOKUP(AK7,Anlaesse3,3,FALSE),"")))))</f>
        <v>Tag d. Dt. Einheit</v>
      </c>
      <c r="AN7" s="18" t="str">
        <f>IF(AL7=2,_xlfn.ISOWEEKNUM(AK7),"")</f>
        <v/>
      </c>
      <c r="AO7" s="19">
        <f>AO6+1</f>
        <v>45233</v>
      </c>
      <c r="AP7" s="17">
        <f>WEEKDAY(AO7,1)</f>
        <v>6</v>
      </c>
      <c r="AQ7" s="108" t="str">
        <f aca="1">_xlfn.IFNA(VLOOKUP(AO7,FeiertageGA,5,FALSE),_xlfn.IFNA(VLOOKUP(AO7,FeiertageRB,5,FALSE),_xlfn.IFNA(VLOOKUP(AO7,Anlaesse,3,FALSE),_xlfn.IFNA(VLOOKUP(AO7,Anlaesse2,3,FALSE),_xlfn.IFNA(VLOOKUP(AO7,Anlaesse3,3,FALSE),"")))))</f>
        <v/>
      </c>
      <c r="AR7" s="18" t="str">
        <f>IF(AP7=2,_xlfn.ISOWEEKNUM(AO7),"")</f>
        <v/>
      </c>
      <c r="AS7" s="19">
        <f>AS6+1</f>
        <v>45263</v>
      </c>
      <c r="AT7" s="17">
        <f>WEEKDAY(AS7,1)</f>
        <v>1</v>
      </c>
      <c r="AU7" s="108" t="str">
        <f aca="1">_xlfn.IFNA(VLOOKUP(AS7,FeiertageGA,5,FALSE),_xlfn.IFNA(VLOOKUP(AS7,FeiertageRB,5,FALSE),_xlfn.IFNA(VLOOKUP(AS7,Anlaesse,3,FALSE),_xlfn.IFNA(VLOOKUP(AS7,Anlaesse2,3,FALSE),_xlfn.IFNA(VLOOKUP(AS7,Anlaesse3,3,FALSE),"")))))</f>
        <v/>
      </c>
      <c r="AV7" s="18" t="str">
        <f>IF(AT7=2,_xlfn.ISOWEEKNUM(AS7),"")</f>
        <v/>
      </c>
    </row>
    <row r="8" spans="1:48">
      <c r="A8" s="19">
        <f>A7+1</f>
        <v>44930</v>
      </c>
      <c r="B8" s="17">
        <f>WEEKDAY(A8,1)</f>
        <v>4</v>
      </c>
      <c r="C8" s="108" t="str">
        <f aca="1">_xlfn.IFNA(VLOOKUP(A8,FeiertageGA,5,FALSE),_xlfn.IFNA(VLOOKUP(A8,FeiertageRB,5,FALSE),_xlfn.IFNA(VLOOKUP(A8,Anlaesse,3,FALSE),_xlfn.IFNA(VLOOKUP(A8,Anlaesse2,3,FALSE),_xlfn.IFNA(VLOOKUP(A8,Anlaesse3,3,FALSE),"")))))</f>
        <v/>
      </c>
      <c r="D8" s="18" t="str">
        <f>IF(B8=2,_xlfn.ISOWEEKNUM(A8),"")</f>
        <v/>
      </c>
      <c r="E8" s="19">
        <f>E7+1</f>
        <v>44961</v>
      </c>
      <c r="F8" s="17">
        <f>WEEKDAY(E8,1)</f>
        <v>7</v>
      </c>
      <c r="G8" s="108" t="str">
        <f aca="1">_xlfn.IFNA(VLOOKUP(E8,FeiertageGA,5,FALSE),_xlfn.IFNA(VLOOKUP(E8,FeiertageRB,5,FALSE),_xlfn.IFNA(VLOOKUP(E8,Anlaesse,3,FALSE),_xlfn.IFNA(VLOOKUP(E8,Anlaesse2,3,FALSE),_xlfn.IFNA(VLOOKUP(E8,Anlaesse3,3,FALSE),"")))))</f>
        <v/>
      </c>
      <c r="H8" s="18" t="str">
        <f>IF(F8=2,_xlfn.ISOWEEKNUM(E8),"")</f>
        <v/>
      </c>
      <c r="I8" s="19">
        <f>I7+1</f>
        <v>44989</v>
      </c>
      <c r="J8" s="17">
        <f>WEEKDAY(I8,1)</f>
        <v>7</v>
      </c>
      <c r="K8" s="108" t="str">
        <f aca="1">_xlfn.IFNA(VLOOKUP(I8,FeiertageGA,5,FALSE),_xlfn.IFNA(VLOOKUP(I8,FeiertageRB,5,FALSE),_xlfn.IFNA(VLOOKUP(I8,Anlaesse,3,FALSE),_xlfn.IFNA(VLOOKUP(I8,Anlaesse2,3,FALSE),_xlfn.IFNA(VLOOKUP(I8,Anlaesse3,3,FALSE),"")))))</f>
        <v/>
      </c>
      <c r="L8" s="18" t="str">
        <f>IF(J8=2,_xlfn.ISOWEEKNUM(I8),"")</f>
        <v/>
      </c>
      <c r="M8" s="19">
        <f>M7+1</f>
        <v>45020</v>
      </c>
      <c r="N8" s="17">
        <f>WEEKDAY(M8,1)</f>
        <v>3</v>
      </c>
      <c r="O8" s="108" t="str">
        <f aca="1">_xlfn.IFNA(VLOOKUP(M8,FeiertageGA,5,FALSE),_xlfn.IFNA(VLOOKUP(M8,FeiertageRB,5,FALSE),_xlfn.IFNA(VLOOKUP(M8,Anlaesse,3,FALSE),_xlfn.IFNA(VLOOKUP(M8,Anlaesse2,3,FALSE),_xlfn.IFNA(VLOOKUP(M8,Anlaesse3,3,FALSE),"")))))</f>
        <v/>
      </c>
      <c r="P8" s="18" t="str">
        <f>IF(N8=2,_xlfn.ISOWEEKNUM(M8),"")</f>
        <v/>
      </c>
      <c r="Q8" s="19">
        <f>Q7+1</f>
        <v>45050</v>
      </c>
      <c r="R8" s="17">
        <f>WEEKDAY(Q8,1)</f>
        <v>5</v>
      </c>
      <c r="S8" s="108" t="str">
        <f aca="1">_xlfn.IFNA(VLOOKUP(Q8,FeiertageGA,5,FALSE),_xlfn.IFNA(VLOOKUP(Q8,FeiertageRB,5,FALSE),_xlfn.IFNA(VLOOKUP(Q8,Anlaesse,3,FALSE),_xlfn.IFNA(VLOOKUP(Q8,Anlaesse2,3,FALSE),_xlfn.IFNA(VLOOKUP(Q8,Anlaesse3,3,FALSE),"")))))</f>
        <v/>
      </c>
      <c r="T8" s="18" t="str">
        <f>IF(R8=2,_xlfn.ISOWEEKNUM(Q8),"")</f>
        <v/>
      </c>
      <c r="U8" s="19">
        <f>U7+1</f>
        <v>45081</v>
      </c>
      <c r="V8" s="17">
        <f>WEEKDAY(U8,1)</f>
        <v>1</v>
      </c>
      <c r="W8" s="108" t="str">
        <f aca="1">_xlfn.IFNA(VLOOKUP(U8,FeiertageGA,5,FALSE),_xlfn.IFNA(VLOOKUP(U8,FeiertageRB,5,FALSE),_xlfn.IFNA(VLOOKUP(U8,Anlaesse,3,FALSE),_xlfn.IFNA(VLOOKUP(U8,Anlaesse2,3,FALSE),_xlfn.IFNA(VLOOKUP(U8,Anlaesse3,3,FALSE),"")))))</f>
        <v/>
      </c>
      <c r="X8" s="18" t="str">
        <f>IF(V8=2,_xlfn.ISOWEEKNUM(U8),"")</f>
        <v/>
      </c>
      <c r="Y8" s="19">
        <f>Y7+1</f>
        <v>45111</v>
      </c>
      <c r="Z8" s="17">
        <f>WEEKDAY(Y8,1)</f>
        <v>3</v>
      </c>
      <c r="AA8" s="108" t="str">
        <f aca="1">_xlfn.IFNA(VLOOKUP(Y8,FeiertageGA,5,FALSE),_xlfn.IFNA(VLOOKUP(Y8,FeiertageRB,5,FALSE),_xlfn.IFNA(VLOOKUP(Y8,Anlaesse,3,FALSE),_xlfn.IFNA(VLOOKUP(Y8,Anlaesse2,3,FALSE),_xlfn.IFNA(VLOOKUP(Y8,Anlaesse3,3,FALSE),"")))))</f>
        <v/>
      </c>
      <c r="AB8" s="18" t="str">
        <f>IF(Z8=2,_xlfn.ISOWEEKNUM(Y8),"")</f>
        <v/>
      </c>
      <c r="AC8" s="19">
        <f>AC7+1</f>
        <v>45142</v>
      </c>
      <c r="AD8" s="17">
        <f>WEEKDAY(AC8,1)</f>
        <v>6</v>
      </c>
      <c r="AE8" s="108" t="str">
        <f aca="1">_xlfn.IFNA(VLOOKUP(AC8,FeiertageGA,5,FALSE),_xlfn.IFNA(VLOOKUP(AC8,FeiertageRB,5,FALSE),_xlfn.IFNA(VLOOKUP(AC8,Anlaesse,3,FALSE),_xlfn.IFNA(VLOOKUP(AC8,Anlaesse2,3,FALSE),_xlfn.IFNA(VLOOKUP(AC8,Anlaesse3,3,FALSE),"")))))</f>
        <v/>
      </c>
      <c r="AF8" s="18" t="str">
        <f>IF(AD8=2,_xlfn.ISOWEEKNUM(AC8),"")</f>
        <v/>
      </c>
      <c r="AG8" s="19">
        <f>AG7+1</f>
        <v>45173</v>
      </c>
      <c r="AH8" s="17">
        <f>WEEKDAY(AG8,1)</f>
        <v>2</v>
      </c>
      <c r="AI8" s="108" t="str">
        <f aca="1">_xlfn.IFNA(VLOOKUP(AG8,FeiertageGA,5,FALSE),_xlfn.IFNA(VLOOKUP(AG8,FeiertageRB,5,FALSE),_xlfn.IFNA(VLOOKUP(AG8,Anlaesse,3,FALSE),_xlfn.IFNA(VLOOKUP(AG8,Anlaesse2,3,FALSE),_xlfn.IFNA(VLOOKUP(AG8,Anlaesse3,3,FALSE),"")))))</f>
        <v/>
      </c>
      <c r="AJ8" s="18">
        <f>IF(AH8=2,_xlfn.ISOWEEKNUM(AG8),"")</f>
        <v>36</v>
      </c>
      <c r="AK8" s="19">
        <f>AK7+1</f>
        <v>45203</v>
      </c>
      <c r="AL8" s="17">
        <f>WEEKDAY(AK8,1)</f>
        <v>4</v>
      </c>
      <c r="AM8" s="108" t="str">
        <f aca="1">_xlfn.IFNA(VLOOKUP(AK8,FeiertageGA,5,FALSE),_xlfn.IFNA(VLOOKUP(AK8,FeiertageRB,5,FALSE),_xlfn.IFNA(VLOOKUP(AK8,Anlaesse,3,FALSE),_xlfn.IFNA(VLOOKUP(AK8,Anlaesse2,3,FALSE),_xlfn.IFNA(VLOOKUP(AK8,Anlaesse3,3,FALSE),"")))))</f>
        <v/>
      </c>
      <c r="AN8" s="18" t="str">
        <f>IF(AL8=2,_xlfn.ISOWEEKNUM(AK8),"")</f>
        <v/>
      </c>
      <c r="AO8" s="19">
        <f>AO7+1</f>
        <v>45234</v>
      </c>
      <c r="AP8" s="17">
        <f>WEEKDAY(AO8,1)</f>
        <v>7</v>
      </c>
      <c r="AQ8" s="108" t="str">
        <f aca="1">_xlfn.IFNA(VLOOKUP(AO8,FeiertageGA,5,FALSE),_xlfn.IFNA(VLOOKUP(AO8,FeiertageRB,5,FALSE),_xlfn.IFNA(VLOOKUP(AO8,Anlaesse,3,FALSE),_xlfn.IFNA(VLOOKUP(AO8,Anlaesse2,3,FALSE),_xlfn.IFNA(VLOOKUP(AO8,Anlaesse3,3,FALSE),"")))))</f>
        <v/>
      </c>
      <c r="AR8" s="18" t="str">
        <f>IF(AP8=2,_xlfn.ISOWEEKNUM(AO8),"")</f>
        <v/>
      </c>
      <c r="AS8" s="19">
        <f>AS7+1</f>
        <v>45264</v>
      </c>
      <c r="AT8" s="17">
        <f>WEEKDAY(AS8,1)</f>
        <v>2</v>
      </c>
      <c r="AU8" s="108" t="str">
        <f aca="1">_xlfn.IFNA(VLOOKUP(AS8,FeiertageGA,5,FALSE),_xlfn.IFNA(VLOOKUP(AS8,FeiertageRB,5,FALSE),_xlfn.IFNA(VLOOKUP(AS8,Anlaesse,3,FALSE),_xlfn.IFNA(VLOOKUP(AS8,Anlaesse2,3,FALSE),_xlfn.IFNA(VLOOKUP(AS8,Anlaesse3,3,FALSE),"")))))</f>
        <v/>
      </c>
      <c r="AV8" s="18">
        <f>IF(AT8=2,_xlfn.ISOWEEKNUM(AS8),"")</f>
        <v>49</v>
      </c>
    </row>
    <row r="9" spans="1:48">
      <c r="A9" s="19">
        <f>A8+1</f>
        <v>44931</v>
      </c>
      <c r="B9" s="17">
        <f>WEEKDAY(A9,1)</f>
        <v>5</v>
      </c>
      <c r="C9" s="108" t="str">
        <f aca="1">_xlfn.IFNA(VLOOKUP(A9,FeiertageGA,5,FALSE),_xlfn.IFNA(VLOOKUP(A9,FeiertageRB,5,FALSE),_xlfn.IFNA(VLOOKUP(A9,Anlaesse,3,FALSE),_xlfn.IFNA(VLOOKUP(A9,Anlaesse2,3,FALSE),_xlfn.IFNA(VLOOKUP(A9,Anlaesse3,3,FALSE),"")))))</f>
        <v/>
      </c>
      <c r="D9" s="18" t="str">
        <f>IF(B9=2,_xlfn.ISOWEEKNUM(A9),"")</f>
        <v/>
      </c>
      <c r="E9" s="19">
        <f>E8+1</f>
        <v>44962</v>
      </c>
      <c r="F9" s="17">
        <f>WEEKDAY(E9,1)</f>
        <v>1</v>
      </c>
      <c r="G9" s="108" t="str">
        <f aca="1">_xlfn.IFNA(VLOOKUP(E9,FeiertageGA,5,FALSE),_xlfn.IFNA(VLOOKUP(E9,FeiertageRB,5,FALSE),_xlfn.IFNA(VLOOKUP(E9,Anlaesse,3,FALSE),_xlfn.IFNA(VLOOKUP(E9,Anlaesse2,3,FALSE),_xlfn.IFNA(VLOOKUP(E9,Anlaesse3,3,FALSE),"")))))</f>
        <v/>
      </c>
      <c r="H9" s="18" t="str">
        <f>IF(F9=2,_xlfn.ISOWEEKNUM(E9),"")</f>
        <v/>
      </c>
      <c r="I9" s="19">
        <f>I8+1</f>
        <v>44990</v>
      </c>
      <c r="J9" s="17">
        <f>WEEKDAY(I9,1)</f>
        <v>1</v>
      </c>
      <c r="K9" s="108" t="str">
        <f aca="1">_xlfn.IFNA(VLOOKUP(I9,FeiertageGA,5,FALSE),_xlfn.IFNA(VLOOKUP(I9,FeiertageRB,5,FALSE),_xlfn.IFNA(VLOOKUP(I9,Anlaesse,3,FALSE),_xlfn.IFNA(VLOOKUP(I9,Anlaesse2,3,FALSE),_xlfn.IFNA(VLOOKUP(I9,Anlaesse3,3,FALSE),"")))))</f>
        <v/>
      </c>
      <c r="L9" s="18" t="str">
        <f>IF(J9=2,_xlfn.ISOWEEKNUM(I9),"")</f>
        <v/>
      </c>
      <c r="M9" s="19">
        <f>M8+1</f>
        <v>45021</v>
      </c>
      <c r="N9" s="17">
        <f>WEEKDAY(M9,1)</f>
        <v>4</v>
      </c>
      <c r="O9" s="108" t="str">
        <f aca="1">_xlfn.IFNA(VLOOKUP(M9,FeiertageGA,5,FALSE),_xlfn.IFNA(VLOOKUP(M9,FeiertageRB,5,FALSE),_xlfn.IFNA(VLOOKUP(M9,Anlaesse,3,FALSE),_xlfn.IFNA(VLOOKUP(M9,Anlaesse2,3,FALSE),_xlfn.IFNA(VLOOKUP(M9,Anlaesse3,3,FALSE),"")))))</f>
        <v/>
      </c>
      <c r="P9" s="18" t="str">
        <f>IF(N9=2,_xlfn.ISOWEEKNUM(M9),"")</f>
        <v/>
      </c>
      <c r="Q9" s="19">
        <f>Q8+1</f>
        <v>45051</v>
      </c>
      <c r="R9" s="17">
        <f>WEEKDAY(Q9,1)</f>
        <v>6</v>
      </c>
      <c r="S9" s="108" t="str">
        <f aca="1">_xlfn.IFNA(VLOOKUP(Q9,FeiertageGA,5,FALSE),_xlfn.IFNA(VLOOKUP(Q9,FeiertageRB,5,FALSE),_xlfn.IFNA(VLOOKUP(Q9,Anlaesse,3,FALSE),_xlfn.IFNA(VLOOKUP(Q9,Anlaesse2,3,FALSE),_xlfn.IFNA(VLOOKUP(Q9,Anlaesse3,3,FALSE),"")))))</f>
        <v/>
      </c>
      <c r="T9" s="18" t="str">
        <f>IF(R9=2,_xlfn.ISOWEEKNUM(Q9),"")</f>
        <v/>
      </c>
      <c r="U9" s="19">
        <f>U8+1</f>
        <v>45082</v>
      </c>
      <c r="V9" s="17">
        <f>WEEKDAY(U9,1)</f>
        <v>2</v>
      </c>
      <c r="W9" s="108" t="str">
        <f aca="1">_xlfn.IFNA(VLOOKUP(U9,FeiertageGA,5,FALSE),_xlfn.IFNA(VLOOKUP(U9,FeiertageRB,5,FALSE),_xlfn.IFNA(VLOOKUP(U9,Anlaesse,3,FALSE),_xlfn.IFNA(VLOOKUP(U9,Anlaesse2,3,FALSE),_xlfn.IFNA(VLOOKUP(U9,Anlaesse3,3,FALSE),"")))))</f>
        <v/>
      </c>
      <c r="X9" s="18">
        <f>IF(V9=2,_xlfn.ISOWEEKNUM(U9),"")</f>
        <v>23</v>
      </c>
      <c r="Y9" s="19">
        <f>Y8+1</f>
        <v>45112</v>
      </c>
      <c r="Z9" s="17">
        <f>WEEKDAY(Y9,1)</f>
        <v>4</v>
      </c>
      <c r="AA9" s="108" t="str">
        <f aca="1">_xlfn.IFNA(VLOOKUP(Y9,FeiertageGA,5,FALSE),_xlfn.IFNA(VLOOKUP(Y9,FeiertageRB,5,FALSE),_xlfn.IFNA(VLOOKUP(Y9,Anlaesse,3,FALSE),_xlfn.IFNA(VLOOKUP(Y9,Anlaesse2,3,FALSE),_xlfn.IFNA(VLOOKUP(Y9,Anlaesse3,3,FALSE),"")))))</f>
        <v/>
      </c>
      <c r="AB9" s="18" t="str">
        <f>IF(Z9=2,_xlfn.ISOWEEKNUM(Y9),"")</f>
        <v/>
      </c>
      <c r="AC9" s="19">
        <f>AC8+1</f>
        <v>45143</v>
      </c>
      <c r="AD9" s="17">
        <f>WEEKDAY(AC9,1)</f>
        <v>7</v>
      </c>
      <c r="AE9" s="108" t="str">
        <f aca="1">_xlfn.IFNA(VLOOKUP(AC9,FeiertageGA,5,FALSE),_xlfn.IFNA(VLOOKUP(AC9,FeiertageRB,5,FALSE),_xlfn.IFNA(VLOOKUP(AC9,Anlaesse,3,FALSE),_xlfn.IFNA(VLOOKUP(AC9,Anlaesse2,3,FALSE),_xlfn.IFNA(VLOOKUP(AC9,Anlaesse3,3,FALSE),"")))))</f>
        <v/>
      </c>
      <c r="AF9" s="18" t="str">
        <f>IF(AD9=2,_xlfn.ISOWEEKNUM(AC9),"")</f>
        <v/>
      </c>
      <c r="AG9" s="19">
        <f>AG8+1</f>
        <v>45174</v>
      </c>
      <c r="AH9" s="17">
        <f>WEEKDAY(AG9,1)</f>
        <v>3</v>
      </c>
      <c r="AI9" s="108" t="str">
        <f aca="1">_xlfn.IFNA(VLOOKUP(AG9,FeiertageGA,5,FALSE),_xlfn.IFNA(VLOOKUP(AG9,FeiertageRB,5,FALSE),_xlfn.IFNA(VLOOKUP(AG9,Anlaesse,3,FALSE),_xlfn.IFNA(VLOOKUP(AG9,Anlaesse2,3,FALSE),_xlfn.IFNA(VLOOKUP(AG9,Anlaesse3,3,FALSE),"")))))</f>
        <v/>
      </c>
      <c r="AJ9" s="18" t="str">
        <f>IF(AH9=2,_xlfn.ISOWEEKNUM(AG9),"")</f>
        <v/>
      </c>
      <c r="AK9" s="19">
        <f>AK8+1</f>
        <v>45204</v>
      </c>
      <c r="AL9" s="17">
        <f>WEEKDAY(AK9,1)</f>
        <v>5</v>
      </c>
      <c r="AM9" s="108" t="str">
        <f aca="1">_xlfn.IFNA(VLOOKUP(AK9,FeiertageGA,5,FALSE),_xlfn.IFNA(VLOOKUP(AK9,FeiertageRB,5,FALSE),_xlfn.IFNA(VLOOKUP(AK9,Anlaesse,3,FALSE),_xlfn.IFNA(VLOOKUP(AK9,Anlaesse2,3,FALSE),_xlfn.IFNA(VLOOKUP(AK9,Anlaesse3,3,FALSE),"")))))</f>
        <v/>
      </c>
      <c r="AN9" s="18" t="str">
        <f>IF(AL9=2,_xlfn.ISOWEEKNUM(AK9),"")</f>
        <v/>
      </c>
      <c r="AO9" s="19">
        <f>AO8+1</f>
        <v>45235</v>
      </c>
      <c r="AP9" s="17">
        <f>WEEKDAY(AO9,1)</f>
        <v>1</v>
      </c>
      <c r="AQ9" s="108" t="str">
        <f aca="1">_xlfn.IFNA(VLOOKUP(AO9,FeiertageGA,5,FALSE),_xlfn.IFNA(VLOOKUP(AO9,FeiertageRB,5,FALSE),_xlfn.IFNA(VLOOKUP(AO9,Anlaesse,3,FALSE),_xlfn.IFNA(VLOOKUP(AO9,Anlaesse2,3,FALSE),_xlfn.IFNA(VLOOKUP(AO9,Anlaesse3,3,FALSE),"")))))</f>
        <v/>
      </c>
      <c r="AR9" s="18" t="str">
        <f>IF(AP9=2,_xlfn.ISOWEEKNUM(AO9),"")</f>
        <v/>
      </c>
      <c r="AS9" s="19">
        <f>AS8+1</f>
        <v>45265</v>
      </c>
      <c r="AT9" s="17">
        <f>WEEKDAY(AS9,1)</f>
        <v>3</v>
      </c>
      <c r="AU9" s="108" t="str">
        <f aca="1">_xlfn.IFNA(VLOOKUP(AS9,FeiertageGA,5,FALSE),_xlfn.IFNA(VLOOKUP(AS9,FeiertageRB,5,FALSE),_xlfn.IFNA(VLOOKUP(AS9,Anlaesse,3,FALSE),_xlfn.IFNA(VLOOKUP(AS9,Anlaesse2,3,FALSE),_xlfn.IFNA(VLOOKUP(AS9,Anlaesse3,3,FALSE),"")))))</f>
        <v/>
      </c>
      <c r="AV9" s="18" t="str">
        <f>IF(AT9=2,_xlfn.ISOWEEKNUM(AS9),"")</f>
        <v/>
      </c>
    </row>
    <row r="10" spans="1:48">
      <c r="A10" s="19">
        <f>A9+1</f>
        <v>44932</v>
      </c>
      <c r="B10" s="17">
        <f>WEEKDAY(A10,1)</f>
        <v>6</v>
      </c>
      <c r="C10" s="108" t="str">
        <f aca="1">_xlfn.IFNA(VLOOKUP(A10,FeiertageGA,5,FALSE),_xlfn.IFNA(VLOOKUP(A10,FeiertageRB,5,FALSE),_xlfn.IFNA(VLOOKUP(A10,Anlaesse,3,FALSE),_xlfn.IFNA(VLOOKUP(A10,Anlaesse2,3,FALSE),_xlfn.IFNA(VLOOKUP(A10,Anlaesse3,3,FALSE),"")))))</f>
        <v>Heil. Drei Könige</v>
      </c>
      <c r="D10" s="18" t="str">
        <f>IF(B10=2,_xlfn.ISOWEEKNUM(A10),"")</f>
        <v/>
      </c>
      <c r="E10" s="19">
        <f>E9+1</f>
        <v>44963</v>
      </c>
      <c r="F10" s="17">
        <f>WEEKDAY(E10,1)</f>
        <v>2</v>
      </c>
      <c r="G10" s="108" t="str">
        <f aca="1">_xlfn.IFNA(VLOOKUP(E10,FeiertageGA,5,FALSE),_xlfn.IFNA(VLOOKUP(E10,FeiertageRB,5,FALSE),_xlfn.IFNA(VLOOKUP(E10,Anlaesse,3,FALSE),_xlfn.IFNA(VLOOKUP(E10,Anlaesse2,3,FALSE),_xlfn.IFNA(VLOOKUP(E10,Anlaesse3,3,FALSE),"")))))</f>
        <v/>
      </c>
      <c r="H10" s="18">
        <f>IF(F10=2,_xlfn.ISOWEEKNUM(E10),"")</f>
        <v>6</v>
      </c>
      <c r="I10" s="19">
        <f>I9+1</f>
        <v>44991</v>
      </c>
      <c r="J10" s="17">
        <f>WEEKDAY(I10,1)</f>
        <v>2</v>
      </c>
      <c r="K10" s="108" t="str">
        <f aca="1">_xlfn.IFNA(VLOOKUP(I10,FeiertageGA,5,FALSE),_xlfn.IFNA(VLOOKUP(I10,FeiertageRB,5,FALSE),_xlfn.IFNA(VLOOKUP(I10,Anlaesse,3,FALSE),_xlfn.IFNA(VLOOKUP(I10,Anlaesse2,3,FALSE),_xlfn.IFNA(VLOOKUP(I10,Anlaesse3,3,FALSE),"")))))</f>
        <v/>
      </c>
      <c r="L10" s="18">
        <f>IF(J10=2,_xlfn.ISOWEEKNUM(I10),"")</f>
        <v>10</v>
      </c>
      <c r="M10" s="19">
        <f>M9+1</f>
        <v>45022</v>
      </c>
      <c r="N10" s="17">
        <f>WEEKDAY(M10,1)</f>
        <v>5</v>
      </c>
      <c r="O10" s="108" t="str">
        <f aca="1">_xlfn.IFNA(VLOOKUP(M10,FeiertageGA,5,FALSE),_xlfn.IFNA(VLOOKUP(M10,FeiertageRB,5,FALSE),_xlfn.IFNA(VLOOKUP(M10,Anlaesse,3,FALSE),_xlfn.IFNA(VLOOKUP(M10,Anlaesse2,3,FALSE),_xlfn.IFNA(VLOOKUP(M10,Anlaesse3,3,FALSE),"")))))</f>
        <v>Gründonnerstag</v>
      </c>
      <c r="P10" s="18" t="str">
        <f>IF(N10=2,_xlfn.ISOWEEKNUM(M10),"")</f>
        <v/>
      </c>
      <c r="Q10" s="19">
        <f>Q9+1</f>
        <v>45052</v>
      </c>
      <c r="R10" s="17">
        <f>WEEKDAY(Q10,1)</f>
        <v>7</v>
      </c>
      <c r="S10" s="108" t="str">
        <f aca="1">_xlfn.IFNA(VLOOKUP(Q10,FeiertageGA,5,FALSE),_xlfn.IFNA(VLOOKUP(Q10,FeiertageRB,5,FALSE),_xlfn.IFNA(VLOOKUP(Q10,Anlaesse,3,FALSE),_xlfn.IFNA(VLOOKUP(Q10,Anlaesse2,3,FALSE),_xlfn.IFNA(VLOOKUP(Q10,Anlaesse3,3,FALSE),"")))))</f>
        <v/>
      </c>
      <c r="T10" s="18" t="str">
        <f>IF(R10=2,_xlfn.ISOWEEKNUM(Q10),"")</f>
        <v/>
      </c>
      <c r="U10" s="19">
        <f>U9+1</f>
        <v>45083</v>
      </c>
      <c r="V10" s="17">
        <f>WEEKDAY(U10,1)</f>
        <v>3</v>
      </c>
      <c r="W10" s="108" t="str">
        <f aca="1">_xlfn.IFNA(VLOOKUP(U10,FeiertageGA,5,FALSE),_xlfn.IFNA(VLOOKUP(U10,FeiertageRB,5,FALSE),_xlfn.IFNA(VLOOKUP(U10,Anlaesse,3,FALSE),_xlfn.IFNA(VLOOKUP(U10,Anlaesse2,3,FALSE),_xlfn.IFNA(VLOOKUP(U10,Anlaesse3,3,FALSE),"")))))</f>
        <v/>
      </c>
      <c r="X10" s="18" t="str">
        <f>IF(V10=2,_xlfn.ISOWEEKNUM(U10),"")</f>
        <v/>
      </c>
      <c r="Y10" s="19">
        <f>Y9+1</f>
        <v>45113</v>
      </c>
      <c r="Z10" s="17">
        <f>WEEKDAY(Y10,1)</f>
        <v>5</v>
      </c>
      <c r="AA10" s="108" t="str">
        <f aca="1">_xlfn.IFNA(VLOOKUP(Y10,FeiertageGA,5,FALSE),_xlfn.IFNA(VLOOKUP(Y10,FeiertageRB,5,FALSE),_xlfn.IFNA(VLOOKUP(Y10,Anlaesse,3,FALSE),_xlfn.IFNA(VLOOKUP(Y10,Anlaesse2,3,FALSE),_xlfn.IFNA(VLOOKUP(Y10,Anlaesse3,3,FALSE),"")))))</f>
        <v/>
      </c>
      <c r="AB10" s="18" t="str">
        <f>IF(Z10=2,_xlfn.ISOWEEKNUM(Y10),"")</f>
        <v/>
      </c>
      <c r="AC10" s="19">
        <f>AC9+1</f>
        <v>45144</v>
      </c>
      <c r="AD10" s="17">
        <f>WEEKDAY(AC10,1)</f>
        <v>1</v>
      </c>
      <c r="AE10" s="108" t="str">
        <f aca="1">_xlfn.IFNA(VLOOKUP(AC10,FeiertageGA,5,FALSE),_xlfn.IFNA(VLOOKUP(AC10,FeiertageRB,5,FALSE),_xlfn.IFNA(VLOOKUP(AC10,Anlaesse,3,FALSE),_xlfn.IFNA(VLOOKUP(AC10,Anlaesse2,3,FALSE),_xlfn.IFNA(VLOOKUP(AC10,Anlaesse3,3,FALSE),"")))))</f>
        <v/>
      </c>
      <c r="AF10" s="18" t="str">
        <f>IF(AD10=2,_xlfn.ISOWEEKNUM(AC10),"")</f>
        <v/>
      </c>
      <c r="AG10" s="19">
        <f>AG9+1</f>
        <v>45175</v>
      </c>
      <c r="AH10" s="17">
        <f>WEEKDAY(AG10,1)</f>
        <v>4</v>
      </c>
      <c r="AI10" s="108" t="str">
        <f aca="1">_xlfn.IFNA(VLOOKUP(AG10,FeiertageGA,5,FALSE),_xlfn.IFNA(VLOOKUP(AG10,FeiertageRB,5,FALSE),_xlfn.IFNA(VLOOKUP(AG10,Anlaesse,3,FALSE),_xlfn.IFNA(VLOOKUP(AG10,Anlaesse2,3,FALSE),_xlfn.IFNA(VLOOKUP(AG10,Anlaesse3,3,FALSE),"")))))</f>
        <v/>
      </c>
      <c r="AJ10" s="18" t="str">
        <f>IF(AH10=2,_xlfn.ISOWEEKNUM(AG10),"")</f>
        <v/>
      </c>
      <c r="AK10" s="19">
        <f>AK9+1</f>
        <v>45205</v>
      </c>
      <c r="AL10" s="17">
        <f>WEEKDAY(AK10,1)</f>
        <v>6</v>
      </c>
      <c r="AM10" s="108" t="str">
        <f aca="1">_xlfn.IFNA(VLOOKUP(AK10,FeiertageGA,5,FALSE),_xlfn.IFNA(VLOOKUP(AK10,FeiertageRB,5,FALSE),_xlfn.IFNA(VLOOKUP(AK10,Anlaesse,3,FALSE),_xlfn.IFNA(VLOOKUP(AK10,Anlaesse2,3,FALSE),_xlfn.IFNA(VLOOKUP(AK10,Anlaesse3,3,FALSE),"")))))</f>
        <v/>
      </c>
      <c r="AN10" s="18" t="str">
        <f>IF(AL10=2,_xlfn.ISOWEEKNUM(AK10),"")</f>
        <v/>
      </c>
      <c r="AO10" s="19">
        <f>AO9+1</f>
        <v>45236</v>
      </c>
      <c r="AP10" s="17">
        <f>WEEKDAY(AO10,1)</f>
        <v>2</v>
      </c>
      <c r="AQ10" s="108" t="str">
        <f aca="1">_xlfn.IFNA(VLOOKUP(AO10,FeiertageGA,5,FALSE),_xlfn.IFNA(VLOOKUP(AO10,FeiertageRB,5,FALSE),_xlfn.IFNA(VLOOKUP(AO10,Anlaesse,3,FALSE),_xlfn.IFNA(VLOOKUP(AO10,Anlaesse2,3,FALSE),_xlfn.IFNA(VLOOKUP(AO10,Anlaesse3,3,FALSE),"")))))</f>
        <v/>
      </c>
      <c r="AR10" s="18">
        <f>IF(AP10=2,_xlfn.ISOWEEKNUM(AO10),"")</f>
        <v>45</v>
      </c>
      <c r="AS10" s="19">
        <f>AS9+1</f>
        <v>45266</v>
      </c>
      <c r="AT10" s="17">
        <f>WEEKDAY(AS10,1)</f>
        <v>4</v>
      </c>
      <c r="AU10" s="108" t="str">
        <f aca="1">_xlfn.IFNA(VLOOKUP(AS10,FeiertageGA,5,FALSE),_xlfn.IFNA(VLOOKUP(AS10,FeiertageRB,5,FALSE),_xlfn.IFNA(VLOOKUP(AS10,Anlaesse,3,FALSE),_xlfn.IFNA(VLOOKUP(AS10,Anlaesse2,3,FALSE),_xlfn.IFNA(VLOOKUP(AS10,Anlaesse3,3,FALSE),"")))))</f>
        <v>Nikolaustag</v>
      </c>
      <c r="AV10" s="18" t="str">
        <f>IF(AT10=2,_xlfn.ISOWEEKNUM(AS10),"")</f>
        <v/>
      </c>
    </row>
    <row r="11" spans="1:48">
      <c r="A11" s="19">
        <f>A10+1</f>
        <v>44933</v>
      </c>
      <c r="B11" s="17">
        <f>WEEKDAY(A11,1)</f>
        <v>7</v>
      </c>
      <c r="C11" s="108" t="str">
        <f aca="1">_xlfn.IFNA(VLOOKUP(A11,FeiertageGA,5,FALSE),_xlfn.IFNA(VLOOKUP(A11,FeiertageRB,5,FALSE),_xlfn.IFNA(VLOOKUP(A11,Anlaesse,3,FALSE),_xlfn.IFNA(VLOOKUP(A11,Anlaesse2,3,FALSE),_xlfn.IFNA(VLOOKUP(A11,Anlaesse3,3,FALSE),"")))))</f>
        <v/>
      </c>
      <c r="D11" s="18" t="str">
        <f>IF(B11=2,_xlfn.ISOWEEKNUM(A11),"")</f>
        <v/>
      </c>
      <c r="E11" s="19">
        <f>E10+1</f>
        <v>44964</v>
      </c>
      <c r="F11" s="17">
        <f>WEEKDAY(E11,1)</f>
        <v>3</v>
      </c>
      <c r="G11" s="108" t="str">
        <f aca="1">_xlfn.IFNA(VLOOKUP(E11,FeiertageGA,5,FALSE),_xlfn.IFNA(VLOOKUP(E11,FeiertageRB,5,FALSE),_xlfn.IFNA(VLOOKUP(E11,Anlaesse,3,FALSE),_xlfn.IFNA(VLOOKUP(E11,Anlaesse2,3,FALSE),_xlfn.IFNA(VLOOKUP(E11,Anlaesse3,3,FALSE),"")))))</f>
        <v/>
      </c>
      <c r="H11" s="18" t="str">
        <f>IF(F11=2,_xlfn.ISOWEEKNUM(E11),"")</f>
        <v/>
      </c>
      <c r="I11" s="19">
        <f>I10+1</f>
        <v>44992</v>
      </c>
      <c r="J11" s="17">
        <f>WEEKDAY(I11,1)</f>
        <v>3</v>
      </c>
      <c r="K11" s="108" t="str">
        <f aca="1">_xlfn.IFNA(VLOOKUP(I11,FeiertageGA,5,FALSE),_xlfn.IFNA(VLOOKUP(I11,FeiertageRB,5,FALSE),_xlfn.IFNA(VLOOKUP(I11,Anlaesse,3,FALSE),_xlfn.IFNA(VLOOKUP(I11,Anlaesse2,3,FALSE),_xlfn.IFNA(VLOOKUP(I11,Anlaesse3,3,FALSE),"")))))</f>
        <v/>
      </c>
      <c r="L11" s="18" t="str">
        <f>IF(J11=2,_xlfn.ISOWEEKNUM(I11),"")</f>
        <v/>
      </c>
      <c r="M11" s="19">
        <f>M10+1</f>
        <v>45023</v>
      </c>
      <c r="N11" s="17">
        <f>WEEKDAY(M11,1)</f>
        <v>6</v>
      </c>
      <c r="O11" s="108" t="str">
        <f aca="1">_xlfn.IFNA(VLOOKUP(M11,FeiertageGA,5,FALSE),_xlfn.IFNA(VLOOKUP(M11,FeiertageRB,5,FALSE),_xlfn.IFNA(VLOOKUP(M11,Anlaesse,3,FALSE),_xlfn.IFNA(VLOOKUP(M11,Anlaesse2,3,FALSE),_xlfn.IFNA(VLOOKUP(M11,Anlaesse3,3,FALSE),"")))))</f>
        <v>Karfreitag</v>
      </c>
      <c r="P11" s="18" t="str">
        <f>IF(N11=2,_xlfn.ISOWEEKNUM(M11),"")</f>
        <v/>
      </c>
      <c r="Q11" s="19">
        <f>Q10+1</f>
        <v>45053</v>
      </c>
      <c r="R11" s="17">
        <f>WEEKDAY(Q11,1)</f>
        <v>1</v>
      </c>
      <c r="S11" s="108" t="str">
        <f aca="1">_xlfn.IFNA(VLOOKUP(Q11,FeiertageGA,5,FALSE),_xlfn.IFNA(VLOOKUP(Q11,FeiertageRB,5,FALSE),_xlfn.IFNA(VLOOKUP(Q11,Anlaesse,3,FALSE),_xlfn.IFNA(VLOOKUP(Q11,Anlaesse2,3,FALSE),_xlfn.IFNA(VLOOKUP(Q11,Anlaesse3,3,FALSE),"")))))</f>
        <v/>
      </c>
      <c r="T11" s="18" t="str">
        <f>IF(R11=2,_xlfn.ISOWEEKNUM(Q11),"")</f>
        <v/>
      </c>
      <c r="U11" s="19">
        <f>U10+1</f>
        <v>45084</v>
      </c>
      <c r="V11" s="17">
        <f>WEEKDAY(U11,1)</f>
        <v>4</v>
      </c>
      <c r="W11" s="108" t="str">
        <f aca="1">_xlfn.IFNA(VLOOKUP(U11,FeiertageGA,5,FALSE),_xlfn.IFNA(VLOOKUP(U11,FeiertageRB,5,FALSE),_xlfn.IFNA(VLOOKUP(U11,Anlaesse,3,FALSE),_xlfn.IFNA(VLOOKUP(U11,Anlaesse2,3,FALSE),_xlfn.IFNA(VLOOKUP(U11,Anlaesse3,3,FALSE),"")))))</f>
        <v/>
      </c>
      <c r="X11" s="18" t="str">
        <f>IF(V11=2,_xlfn.ISOWEEKNUM(U11),"")</f>
        <v/>
      </c>
      <c r="Y11" s="19">
        <f>Y10+1</f>
        <v>45114</v>
      </c>
      <c r="Z11" s="17">
        <f>WEEKDAY(Y11,1)</f>
        <v>6</v>
      </c>
      <c r="AA11" s="108" t="str">
        <f aca="1">_xlfn.IFNA(VLOOKUP(Y11,FeiertageGA,5,FALSE),_xlfn.IFNA(VLOOKUP(Y11,FeiertageRB,5,FALSE),_xlfn.IFNA(VLOOKUP(Y11,Anlaesse,3,FALSE),_xlfn.IFNA(VLOOKUP(Y11,Anlaesse2,3,FALSE),_xlfn.IFNA(VLOOKUP(Y11,Anlaesse3,3,FALSE),"")))))</f>
        <v/>
      </c>
      <c r="AB11" s="18" t="str">
        <f>IF(Z11=2,_xlfn.ISOWEEKNUM(Y11),"")</f>
        <v/>
      </c>
      <c r="AC11" s="19">
        <f>AC10+1</f>
        <v>45145</v>
      </c>
      <c r="AD11" s="17">
        <f>WEEKDAY(AC11,1)</f>
        <v>2</v>
      </c>
      <c r="AE11" s="108" t="str">
        <f aca="1">_xlfn.IFNA(VLOOKUP(AC11,FeiertageGA,5,FALSE),_xlfn.IFNA(VLOOKUP(AC11,FeiertageRB,5,FALSE),_xlfn.IFNA(VLOOKUP(AC11,Anlaesse,3,FALSE),_xlfn.IFNA(VLOOKUP(AC11,Anlaesse2,3,FALSE),_xlfn.IFNA(VLOOKUP(AC11,Anlaesse3,3,FALSE),"")))))</f>
        <v/>
      </c>
      <c r="AF11" s="18">
        <f>IF(AD11=2,_xlfn.ISOWEEKNUM(AC11),"")</f>
        <v>32</v>
      </c>
      <c r="AG11" s="19">
        <f>AG10+1</f>
        <v>45176</v>
      </c>
      <c r="AH11" s="17">
        <f>WEEKDAY(AG11,1)</f>
        <v>5</v>
      </c>
      <c r="AI11" s="108" t="str">
        <f aca="1">_xlfn.IFNA(VLOOKUP(AG11,FeiertageGA,5,FALSE),_xlfn.IFNA(VLOOKUP(AG11,FeiertageRB,5,FALSE),_xlfn.IFNA(VLOOKUP(AG11,Anlaesse,3,FALSE),_xlfn.IFNA(VLOOKUP(AG11,Anlaesse2,3,FALSE),_xlfn.IFNA(VLOOKUP(AG11,Anlaesse3,3,FALSE),"")))))</f>
        <v/>
      </c>
      <c r="AJ11" s="18" t="str">
        <f>IF(AH11=2,_xlfn.ISOWEEKNUM(AG11),"")</f>
        <v/>
      </c>
      <c r="AK11" s="19">
        <f>AK10+1</f>
        <v>45206</v>
      </c>
      <c r="AL11" s="17">
        <f>WEEKDAY(AK11,1)</f>
        <v>7</v>
      </c>
      <c r="AM11" s="108" t="str">
        <f aca="1">_xlfn.IFNA(VLOOKUP(AK11,FeiertageGA,5,FALSE),_xlfn.IFNA(VLOOKUP(AK11,FeiertageRB,5,FALSE),_xlfn.IFNA(VLOOKUP(AK11,Anlaesse,3,FALSE),_xlfn.IFNA(VLOOKUP(AK11,Anlaesse2,3,FALSE),_xlfn.IFNA(VLOOKUP(AK11,Anlaesse3,3,FALSE),"")))))</f>
        <v/>
      </c>
      <c r="AN11" s="18" t="str">
        <f>IF(AL11=2,_xlfn.ISOWEEKNUM(AK11),"")</f>
        <v/>
      </c>
      <c r="AO11" s="19">
        <f>AO10+1</f>
        <v>45237</v>
      </c>
      <c r="AP11" s="17">
        <f>WEEKDAY(AO11,1)</f>
        <v>3</v>
      </c>
      <c r="AQ11" s="108" t="str">
        <f aca="1">_xlfn.IFNA(VLOOKUP(AO11,FeiertageGA,5,FALSE),_xlfn.IFNA(VLOOKUP(AO11,FeiertageRB,5,FALSE),_xlfn.IFNA(VLOOKUP(AO11,Anlaesse,3,FALSE),_xlfn.IFNA(VLOOKUP(AO11,Anlaesse2,3,FALSE),_xlfn.IFNA(VLOOKUP(AO11,Anlaesse3,3,FALSE),"")))))</f>
        <v/>
      </c>
      <c r="AR11" s="18" t="str">
        <f>IF(AP11=2,_xlfn.ISOWEEKNUM(AO11),"")</f>
        <v/>
      </c>
      <c r="AS11" s="19">
        <f>AS10+1</f>
        <v>45267</v>
      </c>
      <c r="AT11" s="17">
        <f>WEEKDAY(AS11,1)</f>
        <v>5</v>
      </c>
      <c r="AU11" s="108" t="str">
        <f aca="1">_xlfn.IFNA(VLOOKUP(AS11,FeiertageGA,5,FALSE),_xlfn.IFNA(VLOOKUP(AS11,FeiertageRB,5,FALSE),_xlfn.IFNA(VLOOKUP(AS11,Anlaesse,3,FALSE),_xlfn.IFNA(VLOOKUP(AS11,Anlaesse2,3,FALSE),_xlfn.IFNA(VLOOKUP(AS11,Anlaesse3,3,FALSE),"")))))</f>
        <v/>
      </c>
      <c r="AV11" s="18" t="str">
        <f>IF(AT11=2,_xlfn.ISOWEEKNUM(AS11),"")</f>
        <v/>
      </c>
    </row>
    <row r="12" spans="1:48">
      <c r="A12" s="19">
        <f>A11+1</f>
        <v>44934</v>
      </c>
      <c r="B12" s="17">
        <f>WEEKDAY(A12,1)</f>
        <v>1</v>
      </c>
      <c r="C12" s="108" t="str">
        <f aca="1">_xlfn.IFNA(VLOOKUP(A12,FeiertageGA,5,FALSE),_xlfn.IFNA(VLOOKUP(A12,FeiertageRB,5,FALSE),_xlfn.IFNA(VLOOKUP(A12,Anlaesse,3,FALSE),_xlfn.IFNA(VLOOKUP(A12,Anlaesse2,3,FALSE),_xlfn.IFNA(VLOOKUP(A12,Anlaesse3,3,FALSE),"")))))</f>
        <v/>
      </c>
      <c r="D12" s="18" t="str">
        <f>IF(B12=2,_xlfn.ISOWEEKNUM(A12),"")</f>
        <v/>
      </c>
      <c r="E12" s="19">
        <f>E11+1</f>
        <v>44965</v>
      </c>
      <c r="F12" s="17">
        <f>WEEKDAY(E12,1)</f>
        <v>4</v>
      </c>
      <c r="G12" s="108" t="str">
        <f aca="1">_xlfn.IFNA(VLOOKUP(E12,FeiertageGA,5,FALSE),_xlfn.IFNA(VLOOKUP(E12,FeiertageRB,5,FALSE),_xlfn.IFNA(VLOOKUP(E12,Anlaesse,3,FALSE),_xlfn.IFNA(VLOOKUP(E12,Anlaesse2,3,FALSE),_xlfn.IFNA(VLOOKUP(E12,Anlaesse3,3,FALSE),"")))))</f>
        <v/>
      </c>
      <c r="H12" s="18" t="str">
        <f>IF(F12=2,_xlfn.ISOWEEKNUM(E12),"")</f>
        <v/>
      </c>
      <c r="I12" s="19">
        <f>I11+1</f>
        <v>44993</v>
      </c>
      <c r="J12" s="17">
        <f>WEEKDAY(I12,1)</f>
        <v>4</v>
      </c>
      <c r="K12" s="108" t="str">
        <f aca="1">_xlfn.IFNA(VLOOKUP(I12,FeiertageGA,5,FALSE),_xlfn.IFNA(VLOOKUP(I12,FeiertageRB,5,FALSE),_xlfn.IFNA(VLOOKUP(I12,Anlaesse,3,FALSE),_xlfn.IFNA(VLOOKUP(I12,Anlaesse2,3,FALSE),_xlfn.IFNA(VLOOKUP(I12,Anlaesse3,3,FALSE),"")))))</f>
        <v>Frauentag</v>
      </c>
      <c r="L12" s="18" t="str">
        <f>IF(J12=2,_xlfn.ISOWEEKNUM(I12),"")</f>
        <v/>
      </c>
      <c r="M12" s="19">
        <f>M11+1</f>
        <v>45024</v>
      </c>
      <c r="N12" s="17">
        <f>WEEKDAY(M12,1)</f>
        <v>7</v>
      </c>
      <c r="O12" s="108" t="str">
        <f aca="1">_xlfn.IFNA(VLOOKUP(M12,FeiertageGA,5,FALSE),_xlfn.IFNA(VLOOKUP(M12,FeiertageRB,5,FALSE),_xlfn.IFNA(VLOOKUP(M12,Anlaesse,3,FALSE),_xlfn.IFNA(VLOOKUP(M12,Anlaesse2,3,FALSE),_xlfn.IFNA(VLOOKUP(M12,Anlaesse3,3,FALSE),"")))))</f>
        <v/>
      </c>
      <c r="P12" s="18" t="str">
        <f>IF(N12=2,_xlfn.ISOWEEKNUM(M12),"")</f>
        <v/>
      </c>
      <c r="Q12" s="19">
        <f>Q11+1</f>
        <v>45054</v>
      </c>
      <c r="R12" s="17">
        <f>WEEKDAY(Q12,1)</f>
        <v>2</v>
      </c>
      <c r="S12" s="108" t="str">
        <f aca="1">_xlfn.IFNA(VLOOKUP(Q12,FeiertageGA,5,FALSE),_xlfn.IFNA(VLOOKUP(Q12,FeiertageRB,5,FALSE),_xlfn.IFNA(VLOOKUP(Q12,Anlaesse,3,FALSE),_xlfn.IFNA(VLOOKUP(Q12,Anlaesse2,3,FALSE),_xlfn.IFNA(VLOOKUP(Q12,Anlaesse3,3,FALSE),"")))))</f>
        <v/>
      </c>
      <c r="T12" s="18">
        <f>IF(R12=2,_xlfn.ISOWEEKNUM(Q12),"")</f>
        <v>19</v>
      </c>
      <c r="U12" s="19">
        <f>U11+1</f>
        <v>45085</v>
      </c>
      <c r="V12" s="17">
        <f>WEEKDAY(U12,1)</f>
        <v>5</v>
      </c>
      <c r="W12" s="108" t="str">
        <f aca="1">_xlfn.IFNA(VLOOKUP(U12,FeiertageGA,5,FALSE),_xlfn.IFNA(VLOOKUP(U12,FeiertageRB,5,FALSE),_xlfn.IFNA(VLOOKUP(U12,Anlaesse,3,FALSE),_xlfn.IFNA(VLOOKUP(U12,Anlaesse2,3,FALSE),_xlfn.IFNA(VLOOKUP(U12,Anlaesse3,3,FALSE),"")))))</f>
        <v>Fronleichnam</v>
      </c>
      <c r="X12" s="18" t="str">
        <f>IF(V12=2,_xlfn.ISOWEEKNUM(U12),"")</f>
        <v/>
      </c>
      <c r="Y12" s="19">
        <f>Y11+1</f>
        <v>45115</v>
      </c>
      <c r="Z12" s="17">
        <f>WEEKDAY(Y12,1)</f>
        <v>7</v>
      </c>
      <c r="AA12" s="108" t="str">
        <f aca="1">_xlfn.IFNA(VLOOKUP(Y12,FeiertageGA,5,FALSE),_xlfn.IFNA(VLOOKUP(Y12,FeiertageRB,5,FALSE),_xlfn.IFNA(VLOOKUP(Y12,Anlaesse,3,FALSE),_xlfn.IFNA(VLOOKUP(Y12,Anlaesse2,3,FALSE),_xlfn.IFNA(VLOOKUP(Y12,Anlaesse3,3,FALSE),"")))))</f>
        <v/>
      </c>
      <c r="AB12" s="18" t="str">
        <f>IF(Z12=2,_xlfn.ISOWEEKNUM(Y12),"")</f>
        <v/>
      </c>
      <c r="AC12" s="19">
        <f>AC11+1</f>
        <v>45146</v>
      </c>
      <c r="AD12" s="17">
        <f>WEEKDAY(AC12,1)</f>
        <v>3</v>
      </c>
      <c r="AE12" s="108" t="str">
        <f aca="1">_xlfn.IFNA(VLOOKUP(AC12,FeiertageGA,5,FALSE),_xlfn.IFNA(VLOOKUP(AC12,FeiertageRB,5,FALSE),_xlfn.IFNA(VLOOKUP(AC12,Anlaesse,3,FALSE),_xlfn.IFNA(VLOOKUP(AC12,Anlaesse2,3,FALSE),_xlfn.IFNA(VLOOKUP(AC12,Anlaesse3,3,FALSE),"")))))</f>
        <v/>
      </c>
      <c r="AF12" s="18" t="str">
        <f>IF(AD12=2,_xlfn.ISOWEEKNUM(AC12),"")</f>
        <v/>
      </c>
      <c r="AG12" s="19">
        <f>AG11+1</f>
        <v>45177</v>
      </c>
      <c r="AH12" s="17">
        <f>WEEKDAY(AG12,1)</f>
        <v>6</v>
      </c>
      <c r="AI12" s="108" t="str">
        <f aca="1">_xlfn.IFNA(VLOOKUP(AG12,FeiertageGA,5,FALSE),_xlfn.IFNA(VLOOKUP(AG12,FeiertageRB,5,FALSE),_xlfn.IFNA(VLOOKUP(AG12,Anlaesse,3,FALSE),_xlfn.IFNA(VLOOKUP(AG12,Anlaesse2,3,FALSE),_xlfn.IFNA(VLOOKUP(AG12,Anlaesse3,3,FALSE),"")))))</f>
        <v/>
      </c>
      <c r="AJ12" s="18" t="str">
        <f>IF(AH12=2,_xlfn.ISOWEEKNUM(AG12),"")</f>
        <v/>
      </c>
      <c r="AK12" s="19">
        <f>AK11+1</f>
        <v>45207</v>
      </c>
      <c r="AL12" s="17">
        <f>WEEKDAY(AK12,1)</f>
        <v>1</v>
      </c>
      <c r="AM12" s="108" t="str">
        <f aca="1">_xlfn.IFNA(VLOOKUP(AK12,FeiertageGA,5,FALSE),_xlfn.IFNA(VLOOKUP(AK12,FeiertageRB,5,FALSE),_xlfn.IFNA(VLOOKUP(AK12,Anlaesse,3,FALSE),_xlfn.IFNA(VLOOKUP(AK12,Anlaesse2,3,FALSE),_xlfn.IFNA(VLOOKUP(AK12,Anlaesse3,3,FALSE),"")))))</f>
        <v/>
      </c>
      <c r="AN12" s="18" t="str">
        <f>IF(AL12=2,_xlfn.ISOWEEKNUM(AK12),"")</f>
        <v/>
      </c>
      <c r="AO12" s="19">
        <f>AO11+1</f>
        <v>45238</v>
      </c>
      <c r="AP12" s="17">
        <f>WEEKDAY(AO12,1)</f>
        <v>4</v>
      </c>
      <c r="AQ12" s="108" t="str">
        <f aca="1">_xlfn.IFNA(VLOOKUP(AO12,FeiertageGA,5,FALSE),_xlfn.IFNA(VLOOKUP(AO12,FeiertageRB,5,FALSE),_xlfn.IFNA(VLOOKUP(AO12,Anlaesse,3,FALSE),_xlfn.IFNA(VLOOKUP(AO12,Anlaesse2,3,FALSE),_xlfn.IFNA(VLOOKUP(AO12,Anlaesse3,3,FALSE),"")))))</f>
        <v/>
      </c>
      <c r="AR12" s="18" t="str">
        <f>IF(AP12=2,_xlfn.ISOWEEKNUM(AO12),"")</f>
        <v/>
      </c>
      <c r="AS12" s="19">
        <f>AS11+1</f>
        <v>45268</v>
      </c>
      <c r="AT12" s="17">
        <f>WEEKDAY(AS12,1)</f>
        <v>6</v>
      </c>
      <c r="AU12" s="108" t="str">
        <f aca="1">_xlfn.IFNA(VLOOKUP(AS12,FeiertageGA,5,FALSE),_xlfn.IFNA(VLOOKUP(AS12,FeiertageRB,5,FALSE),_xlfn.IFNA(VLOOKUP(AS12,Anlaesse,3,FALSE),_xlfn.IFNA(VLOOKUP(AS12,Anlaesse2,3,FALSE),_xlfn.IFNA(VLOOKUP(AS12,Anlaesse3,3,FALSE),"")))))</f>
        <v/>
      </c>
      <c r="AV12" s="18" t="str">
        <f>IF(AT12=2,_xlfn.ISOWEEKNUM(AS12),"")</f>
        <v/>
      </c>
    </row>
    <row r="13" spans="1:48">
      <c r="A13" s="19">
        <f>A12+1</f>
        <v>44935</v>
      </c>
      <c r="B13" s="17">
        <f>WEEKDAY(A13,1)</f>
        <v>2</v>
      </c>
      <c r="C13" s="108" t="str">
        <f aca="1">_xlfn.IFNA(VLOOKUP(A13,FeiertageGA,5,FALSE),_xlfn.IFNA(VLOOKUP(A13,FeiertageRB,5,FALSE),_xlfn.IFNA(VLOOKUP(A13,Anlaesse,3,FALSE),_xlfn.IFNA(VLOOKUP(A13,Anlaesse2,3,FALSE),_xlfn.IFNA(VLOOKUP(A13,Anlaesse3,3,FALSE),"")))))</f>
        <v/>
      </c>
      <c r="D13" s="18">
        <f>IF(B13=2,_xlfn.ISOWEEKNUM(A13),"")</f>
        <v>2</v>
      </c>
      <c r="E13" s="19">
        <f>E12+1</f>
        <v>44966</v>
      </c>
      <c r="F13" s="17">
        <f>WEEKDAY(E13,1)</f>
        <v>5</v>
      </c>
      <c r="G13" s="108" t="str">
        <f aca="1">_xlfn.IFNA(VLOOKUP(E13,FeiertageGA,5,FALSE),_xlfn.IFNA(VLOOKUP(E13,FeiertageRB,5,FALSE),_xlfn.IFNA(VLOOKUP(E13,Anlaesse,3,FALSE),_xlfn.IFNA(VLOOKUP(E13,Anlaesse2,3,FALSE),_xlfn.IFNA(VLOOKUP(E13,Anlaesse3,3,FALSE),"")))))</f>
        <v/>
      </c>
      <c r="H13" s="18" t="str">
        <f>IF(F13=2,_xlfn.ISOWEEKNUM(E13),"")</f>
        <v/>
      </c>
      <c r="I13" s="19">
        <f>I12+1</f>
        <v>44994</v>
      </c>
      <c r="J13" s="17">
        <f>WEEKDAY(I13,1)</f>
        <v>5</v>
      </c>
      <c r="K13" s="108" t="str">
        <f aca="1">_xlfn.IFNA(VLOOKUP(I13,FeiertageGA,5,FALSE),_xlfn.IFNA(VLOOKUP(I13,FeiertageRB,5,FALSE),_xlfn.IFNA(VLOOKUP(I13,Anlaesse,3,FALSE),_xlfn.IFNA(VLOOKUP(I13,Anlaesse2,3,FALSE),_xlfn.IFNA(VLOOKUP(I13,Anlaesse3,3,FALSE),"")))))</f>
        <v/>
      </c>
      <c r="L13" s="18" t="str">
        <f>IF(J13=2,_xlfn.ISOWEEKNUM(I13),"")</f>
        <v/>
      </c>
      <c r="M13" s="19">
        <f>M12+1</f>
        <v>45025</v>
      </c>
      <c r="N13" s="17">
        <f>WEEKDAY(M13,1)</f>
        <v>1</v>
      </c>
      <c r="O13" s="108" t="str">
        <f aca="1">_xlfn.IFNA(VLOOKUP(M13,FeiertageGA,5,FALSE),_xlfn.IFNA(VLOOKUP(M13,FeiertageRB,5,FALSE),_xlfn.IFNA(VLOOKUP(M13,Anlaesse,3,FALSE),_xlfn.IFNA(VLOOKUP(M13,Anlaesse2,3,FALSE),_xlfn.IFNA(VLOOKUP(M13,Anlaesse3,3,FALSE),"")))))</f>
        <v>Ostersonntag</v>
      </c>
      <c r="P13" s="18" t="str">
        <f>IF(N13=2,_xlfn.ISOWEEKNUM(M13),"")</f>
        <v/>
      </c>
      <c r="Q13" s="19">
        <f>Q12+1</f>
        <v>45055</v>
      </c>
      <c r="R13" s="17">
        <f>WEEKDAY(Q13,1)</f>
        <v>3</v>
      </c>
      <c r="S13" s="108" t="str">
        <f aca="1">_xlfn.IFNA(VLOOKUP(Q13,FeiertageGA,5,FALSE),_xlfn.IFNA(VLOOKUP(Q13,FeiertageRB,5,FALSE),_xlfn.IFNA(VLOOKUP(Q13,Anlaesse,3,FALSE),_xlfn.IFNA(VLOOKUP(Q13,Anlaesse2,3,FALSE),_xlfn.IFNA(VLOOKUP(Q13,Anlaesse3,3,FALSE),"")))))</f>
        <v/>
      </c>
      <c r="T13" s="18" t="str">
        <f>IF(R13=2,_xlfn.ISOWEEKNUM(Q13),"")</f>
        <v/>
      </c>
      <c r="U13" s="19">
        <f>U12+1</f>
        <v>45086</v>
      </c>
      <c r="V13" s="17">
        <f>WEEKDAY(U13,1)</f>
        <v>6</v>
      </c>
      <c r="W13" s="108" t="str">
        <f aca="1">_xlfn.IFNA(VLOOKUP(U13,FeiertageGA,5,FALSE),_xlfn.IFNA(VLOOKUP(U13,FeiertageRB,5,FALSE),_xlfn.IFNA(VLOOKUP(U13,Anlaesse,3,FALSE),_xlfn.IFNA(VLOOKUP(U13,Anlaesse2,3,FALSE),_xlfn.IFNA(VLOOKUP(U13,Anlaesse3,3,FALSE),"")))))</f>
        <v/>
      </c>
      <c r="X13" s="18" t="str">
        <f>IF(V13=2,_xlfn.ISOWEEKNUM(U13),"")</f>
        <v/>
      </c>
      <c r="Y13" s="19">
        <f>Y12+1</f>
        <v>45116</v>
      </c>
      <c r="Z13" s="17">
        <f>WEEKDAY(Y13,1)</f>
        <v>1</v>
      </c>
      <c r="AA13" s="108" t="str">
        <f aca="1">_xlfn.IFNA(VLOOKUP(Y13,FeiertageGA,5,FALSE),_xlfn.IFNA(VLOOKUP(Y13,FeiertageRB,5,FALSE),_xlfn.IFNA(VLOOKUP(Y13,Anlaesse,3,FALSE),_xlfn.IFNA(VLOOKUP(Y13,Anlaesse2,3,FALSE),_xlfn.IFNA(VLOOKUP(Y13,Anlaesse3,3,FALSE),"")))))</f>
        <v/>
      </c>
      <c r="AB13" s="18" t="str">
        <f>IF(Z13=2,_xlfn.ISOWEEKNUM(Y13),"")</f>
        <v/>
      </c>
      <c r="AC13" s="19">
        <f>AC12+1</f>
        <v>45147</v>
      </c>
      <c r="AD13" s="17">
        <f>WEEKDAY(AC13,1)</f>
        <v>4</v>
      </c>
      <c r="AE13" s="108" t="str">
        <f aca="1">_xlfn.IFNA(VLOOKUP(AC13,FeiertageGA,5,FALSE),_xlfn.IFNA(VLOOKUP(AC13,FeiertageRB,5,FALSE),_xlfn.IFNA(VLOOKUP(AC13,Anlaesse,3,FALSE),_xlfn.IFNA(VLOOKUP(AC13,Anlaesse2,3,FALSE),_xlfn.IFNA(VLOOKUP(AC13,Anlaesse3,3,FALSE),"")))))</f>
        <v/>
      </c>
      <c r="AF13" s="18" t="str">
        <f>IF(AD13=2,_xlfn.ISOWEEKNUM(AC13),"")</f>
        <v/>
      </c>
      <c r="AG13" s="19">
        <f>AG12+1</f>
        <v>45178</v>
      </c>
      <c r="AH13" s="17">
        <f>WEEKDAY(AG13,1)</f>
        <v>7</v>
      </c>
      <c r="AI13" s="108" t="str">
        <f aca="1">_xlfn.IFNA(VLOOKUP(AG13,FeiertageGA,5,FALSE),_xlfn.IFNA(VLOOKUP(AG13,FeiertageRB,5,FALSE),_xlfn.IFNA(VLOOKUP(AG13,Anlaesse,3,FALSE),_xlfn.IFNA(VLOOKUP(AG13,Anlaesse2,3,FALSE),_xlfn.IFNA(VLOOKUP(AG13,Anlaesse3,3,FALSE),"")))))</f>
        <v/>
      </c>
      <c r="AJ13" s="18" t="str">
        <f>IF(AH13=2,_xlfn.ISOWEEKNUM(AG13),"")</f>
        <v/>
      </c>
      <c r="AK13" s="19">
        <f>AK12+1</f>
        <v>45208</v>
      </c>
      <c r="AL13" s="17">
        <f>WEEKDAY(AK13,1)</f>
        <v>2</v>
      </c>
      <c r="AM13" s="108" t="str">
        <f aca="1">_xlfn.IFNA(VLOOKUP(AK13,FeiertageGA,5,FALSE),_xlfn.IFNA(VLOOKUP(AK13,FeiertageRB,5,FALSE),_xlfn.IFNA(VLOOKUP(AK13,Anlaesse,3,FALSE),_xlfn.IFNA(VLOOKUP(AK13,Anlaesse2,3,FALSE),_xlfn.IFNA(VLOOKUP(AK13,Anlaesse3,3,FALSE),"")))))</f>
        <v/>
      </c>
      <c r="AN13" s="18">
        <f>IF(AL13=2,_xlfn.ISOWEEKNUM(AK13),"")</f>
        <v>41</v>
      </c>
      <c r="AO13" s="19">
        <f>AO12+1</f>
        <v>45239</v>
      </c>
      <c r="AP13" s="17">
        <f>WEEKDAY(AO13,1)</f>
        <v>5</v>
      </c>
      <c r="AQ13" s="108" t="str">
        <f aca="1">_xlfn.IFNA(VLOOKUP(AO13,FeiertageGA,5,FALSE),_xlfn.IFNA(VLOOKUP(AO13,FeiertageRB,5,FALSE),_xlfn.IFNA(VLOOKUP(AO13,Anlaesse,3,FALSE),_xlfn.IFNA(VLOOKUP(AO13,Anlaesse2,3,FALSE),_xlfn.IFNA(VLOOKUP(AO13,Anlaesse3,3,FALSE),"")))))</f>
        <v/>
      </c>
      <c r="AR13" s="18" t="str">
        <f>IF(AP13=2,_xlfn.ISOWEEKNUM(AO13),"")</f>
        <v/>
      </c>
      <c r="AS13" s="19">
        <f>AS12+1</f>
        <v>45269</v>
      </c>
      <c r="AT13" s="17">
        <f>WEEKDAY(AS13,1)</f>
        <v>7</v>
      </c>
      <c r="AU13" s="108" t="str">
        <f aca="1">_xlfn.IFNA(VLOOKUP(AS13,FeiertageGA,5,FALSE),_xlfn.IFNA(VLOOKUP(AS13,FeiertageRB,5,FALSE),_xlfn.IFNA(VLOOKUP(AS13,Anlaesse,3,FALSE),_xlfn.IFNA(VLOOKUP(AS13,Anlaesse2,3,FALSE),_xlfn.IFNA(VLOOKUP(AS13,Anlaesse3,3,FALSE),"")))))</f>
        <v/>
      </c>
      <c r="AV13" s="18" t="str">
        <f>IF(AT13=2,_xlfn.ISOWEEKNUM(AS13),"")</f>
        <v/>
      </c>
    </row>
    <row r="14" spans="1:48">
      <c r="A14" s="19">
        <f>A13+1</f>
        <v>44936</v>
      </c>
      <c r="B14" s="17">
        <f>WEEKDAY(A14,1)</f>
        <v>3</v>
      </c>
      <c r="C14" s="108" t="str">
        <f aca="1">_xlfn.IFNA(VLOOKUP(A14,FeiertageGA,5,FALSE),_xlfn.IFNA(VLOOKUP(A14,FeiertageRB,5,FALSE),_xlfn.IFNA(VLOOKUP(A14,Anlaesse,3,FALSE),_xlfn.IFNA(VLOOKUP(A14,Anlaesse2,3,FALSE),_xlfn.IFNA(VLOOKUP(A14,Anlaesse3,3,FALSE),"")))))</f>
        <v/>
      </c>
      <c r="D14" s="18" t="str">
        <f>IF(B14=2,_xlfn.ISOWEEKNUM(A14),"")</f>
        <v/>
      </c>
      <c r="E14" s="19">
        <f>E13+1</f>
        <v>44967</v>
      </c>
      <c r="F14" s="17">
        <f>WEEKDAY(E14,1)</f>
        <v>6</v>
      </c>
      <c r="G14" s="108" t="str">
        <f aca="1">_xlfn.IFNA(VLOOKUP(E14,FeiertageGA,5,FALSE),_xlfn.IFNA(VLOOKUP(E14,FeiertageRB,5,FALSE),_xlfn.IFNA(VLOOKUP(E14,Anlaesse,3,FALSE),_xlfn.IFNA(VLOOKUP(E14,Anlaesse2,3,FALSE),_xlfn.IFNA(VLOOKUP(E14,Anlaesse3,3,FALSE),"")))))</f>
        <v/>
      </c>
      <c r="H14" s="18" t="str">
        <f>IF(F14=2,_xlfn.ISOWEEKNUM(E14),"")</f>
        <v/>
      </c>
      <c r="I14" s="19">
        <f>I13+1</f>
        <v>44995</v>
      </c>
      <c r="J14" s="17">
        <f>WEEKDAY(I14,1)</f>
        <v>6</v>
      </c>
      <c r="K14" s="108" t="str">
        <f aca="1">_xlfn.IFNA(VLOOKUP(I14,FeiertageGA,5,FALSE),_xlfn.IFNA(VLOOKUP(I14,FeiertageRB,5,FALSE),_xlfn.IFNA(VLOOKUP(I14,Anlaesse,3,FALSE),_xlfn.IFNA(VLOOKUP(I14,Anlaesse2,3,FALSE),_xlfn.IFNA(VLOOKUP(I14,Anlaesse3,3,FALSE),"")))))</f>
        <v/>
      </c>
      <c r="L14" s="18" t="str">
        <f>IF(J14=2,_xlfn.ISOWEEKNUM(I14),"")</f>
        <v/>
      </c>
      <c r="M14" s="19">
        <f>M13+1</f>
        <v>45026</v>
      </c>
      <c r="N14" s="17">
        <f>WEEKDAY(M14,1)</f>
        <v>2</v>
      </c>
      <c r="O14" s="108" t="str">
        <f aca="1">_xlfn.IFNA(VLOOKUP(M14,FeiertageGA,5,FALSE),_xlfn.IFNA(VLOOKUP(M14,FeiertageRB,5,FALSE),_xlfn.IFNA(VLOOKUP(M14,Anlaesse,3,FALSE),_xlfn.IFNA(VLOOKUP(M14,Anlaesse2,3,FALSE),_xlfn.IFNA(VLOOKUP(M14,Anlaesse3,3,FALSE),"")))))</f>
        <v>Ostermontag</v>
      </c>
      <c r="P14" s="18">
        <f>IF(N14=2,_xlfn.ISOWEEKNUM(M14),"")</f>
        <v>15</v>
      </c>
      <c r="Q14" s="19">
        <f>Q13+1</f>
        <v>45056</v>
      </c>
      <c r="R14" s="17">
        <f>WEEKDAY(Q14,1)</f>
        <v>4</v>
      </c>
      <c r="S14" s="108" t="str">
        <f aca="1">_xlfn.IFNA(VLOOKUP(Q14,FeiertageGA,5,FALSE),_xlfn.IFNA(VLOOKUP(Q14,FeiertageRB,5,FALSE),_xlfn.IFNA(VLOOKUP(Q14,Anlaesse,3,FALSE),_xlfn.IFNA(VLOOKUP(Q14,Anlaesse2,3,FALSE),_xlfn.IFNA(VLOOKUP(Q14,Anlaesse3,3,FALSE),"")))))</f>
        <v/>
      </c>
      <c r="T14" s="18" t="str">
        <f>IF(R14=2,_xlfn.ISOWEEKNUM(Q14),"")</f>
        <v/>
      </c>
      <c r="U14" s="19">
        <f>U13+1</f>
        <v>45087</v>
      </c>
      <c r="V14" s="17">
        <f>WEEKDAY(U14,1)</f>
        <v>7</v>
      </c>
      <c r="W14" s="108" t="str">
        <f aca="1">_xlfn.IFNA(VLOOKUP(U14,FeiertageGA,5,FALSE),_xlfn.IFNA(VLOOKUP(U14,FeiertageRB,5,FALSE),_xlfn.IFNA(VLOOKUP(U14,Anlaesse,3,FALSE),_xlfn.IFNA(VLOOKUP(U14,Anlaesse2,3,FALSE),_xlfn.IFNA(VLOOKUP(U14,Anlaesse3,3,FALSE),"")))))</f>
        <v/>
      </c>
      <c r="X14" s="18" t="str">
        <f>IF(V14=2,_xlfn.ISOWEEKNUM(U14),"")</f>
        <v/>
      </c>
      <c r="Y14" s="19">
        <f>Y13+1</f>
        <v>45117</v>
      </c>
      <c r="Z14" s="17">
        <f>WEEKDAY(Y14,1)</f>
        <v>2</v>
      </c>
      <c r="AA14" s="108" t="str">
        <f aca="1">_xlfn.IFNA(VLOOKUP(Y14,FeiertageGA,5,FALSE),_xlfn.IFNA(VLOOKUP(Y14,FeiertageRB,5,FALSE),_xlfn.IFNA(VLOOKUP(Y14,Anlaesse,3,FALSE),_xlfn.IFNA(VLOOKUP(Y14,Anlaesse2,3,FALSE),_xlfn.IFNA(VLOOKUP(Y14,Anlaesse3,3,FALSE),"")))))</f>
        <v/>
      </c>
      <c r="AB14" s="18">
        <f>IF(Z14=2,_xlfn.ISOWEEKNUM(Y14),"")</f>
        <v>28</v>
      </c>
      <c r="AC14" s="19">
        <f>AC13+1</f>
        <v>45148</v>
      </c>
      <c r="AD14" s="17">
        <f>WEEKDAY(AC14,1)</f>
        <v>5</v>
      </c>
      <c r="AE14" s="108" t="str">
        <f aca="1">_xlfn.IFNA(VLOOKUP(AC14,FeiertageGA,5,FALSE),_xlfn.IFNA(VLOOKUP(AC14,FeiertageRB,5,FALSE),_xlfn.IFNA(VLOOKUP(AC14,Anlaesse,3,FALSE),_xlfn.IFNA(VLOOKUP(AC14,Anlaesse2,3,FALSE),_xlfn.IFNA(VLOOKUP(AC14,Anlaesse3,3,FALSE),"")))))</f>
        <v/>
      </c>
      <c r="AF14" s="18" t="str">
        <f>IF(AD14=2,_xlfn.ISOWEEKNUM(AC14),"")</f>
        <v/>
      </c>
      <c r="AG14" s="19">
        <f>AG13+1</f>
        <v>45179</v>
      </c>
      <c r="AH14" s="17">
        <f>WEEKDAY(AG14,1)</f>
        <v>1</v>
      </c>
      <c r="AI14" s="108" t="str">
        <f aca="1">_xlfn.IFNA(VLOOKUP(AG14,FeiertageGA,5,FALSE),_xlfn.IFNA(VLOOKUP(AG14,FeiertageRB,5,FALSE),_xlfn.IFNA(VLOOKUP(AG14,Anlaesse,3,FALSE),_xlfn.IFNA(VLOOKUP(AG14,Anlaesse2,3,FALSE),_xlfn.IFNA(VLOOKUP(AG14,Anlaesse3,3,FALSE),"")))))</f>
        <v/>
      </c>
      <c r="AJ14" s="18" t="str">
        <f>IF(AH14=2,_xlfn.ISOWEEKNUM(AG14),"")</f>
        <v/>
      </c>
      <c r="AK14" s="19">
        <f>AK13+1</f>
        <v>45209</v>
      </c>
      <c r="AL14" s="17">
        <f>WEEKDAY(AK14,1)</f>
        <v>3</v>
      </c>
      <c r="AM14" s="108" t="str">
        <f aca="1">_xlfn.IFNA(VLOOKUP(AK14,FeiertageGA,5,FALSE),_xlfn.IFNA(VLOOKUP(AK14,FeiertageRB,5,FALSE),_xlfn.IFNA(VLOOKUP(AK14,Anlaesse,3,FALSE),_xlfn.IFNA(VLOOKUP(AK14,Anlaesse2,3,FALSE),_xlfn.IFNA(VLOOKUP(AK14,Anlaesse3,3,FALSE),"")))))</f>
        <v/>
      </c>
      <c r="AN14" s="18" t="str">
        <f>IF(AL14=2,_xlfn.ISOWEEKNUM(AK14),"")</f>
        <v/>
      </c>
      <c r="AO14" s="19">
        <f>AO13+1</f>
        <v>45240</v>
      </c>
      <c r="AP14" s="17">
        <f>WEEKDAY(AO14,1)</f>
        <v>6</v>
      </c>
      <c r="AQ14" s="108" t="str">
        <f aca="1">_xlfn.IFNA(VLOOKUP(AO14,FeiertageGA,5,FALSE),_xlfn.IFNA(VLOOKUP(AO14,FeiertageRB,5,FALSE),_xlfn.IFNA(VLOOKUP(AO14,Anlaesse,3,FALSE),_xlfn.IFNA(VLOOKUP(AO14,Anlaesse2,3,FALSE),_xlfn.IFNA(VLOOKUP(AO14,Anlaesse3,3,FALSE),"")))))</f>
        <v/>
      </c>
      <c r="AR14" s="18" t="str">
        <f>IF(AP14=2,_xlfn.ISOWEEKNUM(AO14),"")</f>
        <v/>
      </c>
      <c r="AS14" s="19">
        <f>AS13+1</f>
        <v>45270</v>
      </c>
      <c r="AT14" s="17">
        <f>WEEKDAY(AS14,1)</f>
        <v>1</v>
      </c>
      <c r="AU14" s="108" t="str">
        <f aca="1">_xlfn.IFNA(VLOOKUP(AS14,FeiertageGA,5,FALSE),_xlfn.IFNA(VLOOKUP(AS14,FeiertageRB,5,FALSE),_xlfn.IFNA(VLOOKUP(AS14,Anlaesse,3,FALSE),_xlfn.IFNA(VLOOKUP(AS14,Anlaesse2,3,FALSE),_xlfn.IFNA(VLOOKUP(AS14,Anlaesse3,3,FALSE),"")))))</f>
        <v/>
      </c>
      <c r="AV14" s="18" t="str">
        <f>IF(AT14=2,_xlfn.ISOWEEKNUM(AS14),"")</f>
        <v/>
      </c>
    </row>
    <row r="15" spans="1:48">
      <c r="A15" s="19">
        <f>A14+1</f>
        <v>44937</v>
      </c>
      <c r="B15" s="17">
        <f>WEEKDAY(A15,1)</f>
        <v>4</v>
      </c>
      <c r="C15" s="108" t="str">
        <f aca="1">_xlfn.IFNA(VLOOKUP(A15,FeiertageGA,5,FALSE),_xlfn.IFNA(VLOOKUP(A15,FeiertageRB,5,FALSE),_xlfn.IFNA(VLOOKUP(A15,Anlaesse,3,FALSE),_xlfn.IFNA(VLOOKUP(A15,Anlaesse2,3,FALSE),_xlfn.IFNA(VLOOKUP(A15,Anlaesse3,3,FALSE),"")))))</f>
        <v/>
      </c>
      <c r="D15" s="18" t="str">
        <f>IF(B15=2,_xlfn.ISOWEEKNUM(A15),"")</f>
        <v/>
      </c>
      <c r="E15" s="19">
        <f>E14+1</f>
        <v>44968</v>
      </c>
      <c r="F15" s="17">
        <f>WEEKDAY(E15,1)</f>
        <v>7</v>
      </c>
      <c r="G15" s="108" t="str">
        <f aca="1">_xlfn.IFNA(VLOOKUP(E15,FeiertageGA,5,FALSE),_xlfn.IFNA(VLOOKUP(E15,FeiertageRB,5,FALSE),_xlfn.IFNA(VLOOKUP(E15,Anlaesse,3,FALSE),_xlfn.IFNA(VLOOKUP(E15,Anlaesse2,3,FALSE),_xlfn.IFNA(VLOOKUP(E15,Anlaesse3,3,FALSE),"")))))</f>
        <v/>
      </c>
      <c r="H15" s="18" t="str">
        <f>IF(F15=2,_xlfn.ISOWEEKNUM(E15),"")</f>
        <v/>
      </c>
      <c r="I15" s="19">
        <f>I14+1</f>
        <v>44996</v>
      </c>
      <c r="J15" s="17">
        <f>WEEKDAY(I15,1)</f>
        <v>7</v>
      </c>
      <c r="K15" s="108" t="str">
        <f aca="1">_xlfn.IFNA(VLOOKUP(I15,FeiertageGA,5,FALSE),_xlfn.IFNA(VLOOKUP(I15,FeiertageRB,5,FALSE),_xlfn.IFNA(VLOOKUP(I15,Anlaesse,3,FALSE),_xlfn.IFNA(VLOOKUP(I15,Anlaesse2,3,FALSE),_xlfn.IFNA(VLOOKUP(I15,Anlaesse3,3,FALSE),"")))))</f>
        <v/>
      </c>
      <c r="L15" s="18" t="str">
        <f>IF(J15=2,_xlfn.ISOWEEKNUM(I15),"")</f>
        <v/>
      </c>
      <c r="M15" s="19">
        <f>M14+1</f>
        <v>45027</v>
      </c>
      <c r="N15" s="17">
        <f>WEEKDAY(M15,1)</f>
        <v>3</v>
      </c>
      <c r="O15" s="108" t="str">
        <f aca="1">_xlfn.IFNA(VLOOKUP(M15,FeiertageGA,5,FALSE),_xlfn.IFNA(VLOOKUP(M15,FeiertageRB,5,FALSE),_xlfn.IFNA(VLOOKUP(M15,Anlaesse,3,FALSE),_xlfn.IFNA(VLOOKUP(M15,Anlaesse2,3,FALSE),_xlfn.IFNA(VLOOKUP(M15,Anlaesse3,3,FALSE),"")))))</f>
        <v/>
      </c>
      <c r="P15" s="18" t="str">
        <f>IF(N15=2,_xlfn.ISOWEEKNUM(M15),"")</f>
        <v/>
      </c>
      <c r="Q15" s="19">
        <f>Q14+1</f>
        <v>45057</v>
      </c>
      <c r="R15" s="17">
        <f>WEEKDAY(Q15,1)</f>
        <v>5</v>
      </c>
      <c r="S15" s="108" t="str">
        <f aca="1">_xlfn.IFNA(VLOOKUP(Q15,FeiertageGA,5,FALSE),_xlfn.IFNA(VLOOKUP(Q15,FeiertageRB,5,FALSE),_xlfn.IFNA(VLOOKUP(Q15,Anlaesse,3,FALSE),_xlfn.IFNA(VLOOKUP(Q15,Anlaesse2,3,FALSE),_xlfn.IFNA(VLOOKUP(Q15,Anlaesse3,3,FALSE),"")))))</f>
        <v/>
      </c>
      <c r="T15" s="18" t="str">
        <f>IF(R15=2,_xlfn.ISOWEEKNUM(Q15),"")</f>
        <v/>
      </c>
      <c r="U15" s="19">
        <f>U14+1</f>
        <v>45088</v>
      </c>
      <c r="V15" s="17">
        <f>WEEKDAY(U15,1)</f>
        <v>1</v>
      </c>
      <c r="W15" s="108" t="str">
        <f aca="1">_xlfn.IFNA(VLOOKUP(U15,FeiertageGA,5,FALSE),_xlfn.IFNA(VLOOKUP(U15,FeiertageRB,5,FALSE),_xlfn.IFNA(VLOOKUP(U15,Anlaesse,3,FALSE),_xlfn.IFNA(VLOOKUP(U15,Anlaesse2,3,FALSE),_xlfn.IFNA(VLOOKUP(U15,Anlaesse3,3,FALSE),"")))))</f>
        <v/>
      </c>
      <c r="X15" s="18" t="str">
        <f>IF(V15=2,_xlfn.ISOWEEKNUM(U15),"")</f>
        <v/>
      </c>
      <c r="Y15" s="19">
        <f>Y14+1</f>
        <v>45118</v>
      </c>
      <c r="Z15" s="17">
        <f>WEEKDAY(Y15,1)</f>
        <v>3</v>
      </c>
      <c r="AA15" s="108" t="str">
        <f aca="1">_xlfn.IFNA(VLOOKUP(Y15,FeiertageGA,5,FALSE),_xlfn.IFNA(VLOOKUP(Y15,FeiertageRB,5,FALSE),_xlfn.IFNA(VLOOKUP(Y15,Anlaesse,3,FALSE),_xlfn.IFNA(VLOOKUP(Y15,Anlaesse2,3,FALSE),_xlfn.IFNA(VLOOKUP(Y15,Anlaesse3,3,FALSE),"")))))</f>
        <v/>
      </c>
      <c r="AB15" s="18" t="str">
        <f>IF(Z15=2,_xlfn.ISOWEEKNUM(Y15),"")</f>
        <v/>
      </c>
      <c r="AC15" s="19">
        <f>AC14+1</f>
        <v>45149</v>
      </c>
      <c r="AD15" s="17">
        <f>WEEKDAY(AC15,1)</f>
        <v>6</v>
      </c>
      <c r="AE15" s="108" t="str">
        <f aca="1">_xlfn.IFNA(VLOOKUP(AC15,FeiertageGA,5,FALSE),_xlfn.IFNA(VLOOKUP(AC15,FeiertageRB,5,FALSE),_xlfn.IFNA(VLOOKUP(AC15,Anlaesse,3,FALSE),_xlfn.IFNA(VLOOKUP(AC15,Anlaesse2,3,FALSE),_xlfn.IFNA(VLOOKUP(AC15,Anlaesse3,3,FALSE),"")))))</f>
        <v/>
      </c>
      <c r="AF15" s="18" t="str">
        <f>IF(AD15=2,_xlfn.ISOWEEKNUM(AC15),"")</f>
        <v/>
      </c>
      <c r="AG15" s="19">
        <f>AG14+1</f>
        <v>45180</v>
      </c>
      <c r="AH15" s="17">
        <f>WEEKDAY(AG15,1)</f>
        <v>2</v>
      </c>
      <c r="AI15" s="108" t="str">
        <f aca="1">_xlfn.IFNA(VLOOKUP(AG15,FeiertageGA,5,FALSE),_xlfn.IFNA(VLOOKUP(AG15,FeiertageRB,5,FALSE),_xlfn.IFNA(VLOOKUP(AG15,Anlaesse,3,FALSE),_xlfn.IFNA(VLOOKUP(AG15,Anlaesse2,3,FALSE),_xlfn.IFNA(VLOOKUP(AG15,Anlaesse3,3,FALSE),"")))))</f>
        <v/>
      </c>
      <c r="AJ15" s="18">
        <f>IF(AH15=2,_xlfn.ISOWEEKNUM(AG15),"")</f>
        <v>37</v>
      </c>
      <c r="AK15" s="19">
        <f>AK14+1</f>
        <v>45210</v>
      </c>
      <c r="AL15" s="17">
        <f>WEEKDAY(AK15,1)</f>
        <v>4</v>
      </c>
      <c r="AM15" s="108" t="str">
        <f aca="1">_xlfn.IFNA(VLOOKUP(AK15,FeiertageGA,5,FALSE),_xlfn.IFNA(VLOOKUP(AK15,FeiertageRB,5,FALSE),_xlfn.IFNA(VLOOKUP(AK15,Anlaesse,3,FALSE),_xlfn.IFNA(VLOOKUP(AK15,Anlaesse2,3,FALSE),_xlfn.IFNA(VLOOKUP(AK15,Anlaesse3,3,FALSE),"")))))</f>
        <v/>
      </c>
      <c r="AN15" s="18" t="str">
        <f>IF(AL15=2,_xlfn.ISOWEEKNUM(AK15),"")</f>
        <v/>
      </c>
      <c r="AO15" s="19">
        <f>AO14+1</f>
        <v>45241</v>
      </c>
      <c r="AP15" s="17">
        <f>WEEKDAY(AO15,1)</f>
        <v>7</v>
      </c>
      <c r="AQ15" s="108" t="str">
        <f aca="1">_xlfn.IFNA(VLOOKUP(AO15,FeiertageGA,5,FALSE),_xlfn.IFNA(VLOOKUP(AO15,FeiertageRB,5,FALSE),_xlfn.IFNA(VLOOKUP(AO15,Anlaesse,3,FALSE),_xlfn.IFNA(VLOOKUP(AO15,Anlaesse2,3,FALSE),_xlfn.IFNA(VLOOKUP(AO15,Anlaesse3,3,FALSE),"")))))</f>
        <v/>
      </c>
      <c r="AR15" s="18" t="str">
        <f>IF(AP15=2,_xlfn.ISOWEEKNUM(AO15),"")</f>
        <v/>
      </c>
      <c r="AS15" s="19">
        <f>AS14+1</f>
        <v>45271</v>
      </c>
      <c r="AT15" s="17">
        <f>WEEKDAY(AS15,1)</f>
        <v>2</v>
      </c>
      <c r="AU15" s="108" t="str">
        <f aca="1">_xlfn.IFNA(VLOOKUP(AS15,FeiertageGA,5,FALSE),_xlfn.IFNA(VLOOKUP(AS15,FeiertageRB,5,FALSE),_xlfn.IFNA(VLOOKUP(AS15,Anlaesse,3,FALSE),_xlfn.IFNA(VLOOKUP(AS15,Anlaesse2,3,FALSE),_xlfn.IFNA(VLOOKUP(AS15,Anlaesse3,3,FALSE),"")))))</f>
        <v/>
      </c>
      <c r="AV15" s="18">
        <f>IF(AT15=2,_xlfn.ISOWEEKNUM(AS15),"")</f>
        <v>50</v>
      </c>
    </row>
    <row r="16" spans="1:48">
      <c r="A16" s="19">
        <f>A15+1</f>
        <v>44938</v>
      </c>
      <c r="B16" s="17">
        <f>WEEKDAY(A16,1)</f>
        <v>5</v>
      </c>
      <c r="C16" s="108" t="str">
        <f aca="1">_xlfn.IFNA(VLOOKUP(A16,FeiertageGA,5,FALSE),_xlfn.IFNA(VLOOKUP(A16,FeiertageRB,5,FALSE),_xlfn.IFNA(VLOOKUP(A16,Anlaesse,3,FALSE),_xlfn.IFNA(VLOOKUP(A16,Anlaesse2,3,FALSE),_xlfn.IFNA(VLOOKUP(A16,Anlaesse3,3,FALSE),"")))))</f>
        <v/>
      </c>
      <c r="D16" s="18" t="str">
        <f>IF(B16=2,_xlfn.ISOWEEKNUM(A16),"")</f>
        <v/>
      </c>
      <c r="E16" s="19">
        <f>E15+1</f>
        <v>44969</v>
      </c>
      <c r="F16" s="17">
        <f>WEEKDAY(E16,1)</f>
        <v>1</v>
      </c>
      <c r="G16" s="108" t="str">
        <f aca="1">_xlfn.IFNA(VLOOKUP(E16,FeiertageGA,5,FALSE),_xlfn.IFNA(VLOOKUP(E16,FeiertageRB,5,FALSE),_xlfn.IFNA(VLOOKUP(E16,Anlaesse,3,FALSE),_xlfn.IFNA(VLOOKUP(E16,Anlaesse2,3,FALSE),_xlfn.IFNA(VLOOKUP(E16,Anlaesse3,3,FALSE),"")))))</f>
        <v/>
      </c>
      <c r="H16" s="18" t="str">
        <f>IF(F16=2,_xlfn.ISOWEEKNUM(E16),"")</f>
        <v/>
      </c>
      <c r="I16" s="19">
        <f>I15+1</f>
        <v>44997</v>
      </c>
      <c r="J16" s="17">
        <f>WEEKDAY(I16,1)</f>
        <v>1</v>
      </c>
      <c r="K16" s="108" t="str">
        <f aca="1">_xlfn.IFNA(VLOOKUP(I16,FeiertageGA,5,FALSE),_xlfn.IFNA(VLOOKUP(I16,FeiertageRB,5,FALSE),_xlfn.IFNA(VLOOKUP(I16,Anlaesse,3,FALSE),_xlfn.IFNA(VLOOKUP(I16,Anlaesse2,3,FALSE),_xlfn.IFNA(VLOOKUP(I16,Anlaesse3,3,FALSE),"")))))</f>
        <v/>
      </c>
      <c r="L16" s="18" t="str">
        <f>IF(J16=2,_xlfn.ISOWEEKNUM(I16),"")</f>
        <v/>
      </c>
      <c r="M16" s="19">
        <f>M15+1</f>
        <v>45028</v>
      </c>
      <c r="N16" s="17">
        <f>WEEKDAY(M16,1)</f>
        <v>4</v>
      </c>
      <c r="O16" s="108" t="str">
        <f aca="1">_xlfn.IFNA(VLOOKUP(M16,FeiertageGA,5,FALSE),_xlfn.IFNA(VLOOKUP(M16,FeiertageRB,5,FALSE),_xlfn.IFNA(VLOOKUP(M16,Anlaesse,3,FALSE),_xlfn.IFNA(VLOOKUP(M16,Anlaesse2,3,FALSE),_xlfn.IFNA(VLOOKUP(M16,Anlaesse3,3,FALSE),"")))))</f>
        <v/>
      </c>
      <c r="P16" s="18" t="str">
        <f>IF(N16=2,_xlfn.ISOWEEKNUM(M16),"")</f>
        <v/>
      </c>
      <c r="Q16" s="19">
        <f>Q15+1</f>
        <v>45058</v>
      </c>
      <c r="R16" s="17">
        <f>WEEKDAY(Q16,1)</f>
        <v>6</v>
      </c>
      <c r="S16" s="108" t="str">
        <f aca="1">_xlfn.IFNA(VLOOKUP(Q16,FeiertageGA,5,FALSE),_xlfn.IFNA(VLOOKUP(Q16,FeiertageRB,5,FALSE),_xlfn.IFNA(VLOOKUP(Q16,Anlaesse,3,FALSE),_xlfn.IFNA(VLOOKUP(Q16,Anlaesse2,3,FALSE),_xlfn.IFNA(VLOOKUP(Q16,Anlaesse3,3,FALSE),"")))))</f>
        <v/>
      </c>
      <c r="T16" s="18" t="str">
        <f>IF(R16=2,_xlfn.ISOWEEKNUM(Q16),"")</f>
        <v/>
      </c>
      <c r="U16" s="19">
        <f>U15+1</f>
        <v>45089</v>
      </c>
      <c r="V16" s="17">
        <f>WEEKDAY(U16,1)</f>
        <v>2</v>
      </c>
      <c r="W16" s="108" t="str">
        <f aca="1">_xlfn.IFNA(VLOOKUP(U16,FeiertageGA,5,FALSE),_xlfn.IFNA(VLOOKUP(U16,FeiertageRB,5,FALSE),_xlfn.IFNA(VLOOKUP(U16,Anlaesse,3,FALSE),_xlfn.IFNA(VLOOKUP(U16,Anlaesse2,3,FALSE),_xlfn.IFNA(VLOOKUP(U16,Anlaesse3,3,FALSE),"")))))</f>
        <v/>
      </c>
      <c r="X16" s="18">
        <f>IF(V16=2,_xlfn.ISOWEEKNUM(U16),"")</f>
        <v>24</v>
      </c>
      <c r="Y16" s="19">
        <f>Y15+1</f>
        <v>45119</v>
      </c>
      <c r="Z16" s="17">
        <f>WEEKDAY(Y16,1)</f>
        <v>4</v>
      </c>
      <c r="AA16" s="108" t="str">
        <f aca="1">_xlfn.IFNA(VLOOKUP(Y16,FeiertageGA,5,FALSE),_xlfn.IFNA(VLOOKUP(Y16,FeiertageRB,5,FALSE),_xlfn.IFNA(VLOOKUP(Y16,Anlaesse,3,FALSE),_xlfn.IFNA(VLOOKUP(Y16,Anlaesse2,3,FALSE),_xlfn.IFNA(VLOOKUP(Y16,Anlaesse3,3,FALSE),"")))))</f>
        <v/>
      </c>
      <c r="AB16" s="18" t="str">
        <f>IF(Z16=2,_xlfn.ISOWEEKNUM(Y16),"")</f>
        <v/>
      </c>
      <c r="AC16" s="19">
        <f>AC15+1</f>
        <v>45150</v>
      </c>
      <c r="AD16" s="17">
        <f>WEEKDAY(AC16,1)</f>
        <v>7</v>
      </c>
      <c r="AE16" s="108" t="str">
        <f aca="1">_xlfn.IFNA(VLOOKUP(AC16,FeiertageGA,5,FALSE),_xlfn.IFNA(VLOOKUP(AC16,FeiertageRB,5,FALSE),_xlfn.IFNA(VLOOKUP(AC16,Anlaesse,3,FALSE),_xlfn.IFNA(VLOOKUP(AC16,Anlaesse2,3,FALSE),_xlfn.IFNA(VLOOKUP(AC16,Anlaesse3,3,FALSE),"")))))</f>
        <v/>
      </c>
      <c r="AF16" s="18" t="str">
        <f>IF(AD16=2,_xlfn.ISOWEEKNUM(AC16),"")</f>
        <v/>
      </c>
      <c r="AG16" s="19">
        <f>AG15+1</f>
        <v>45181</v>
      </c>
      <c r="AH16" s="17">
        <f>WEEKDAY(AG16,1)</f>
        <v>3</v>
      </c>
      <c r="AI16" s="108" t="str">
        <f aca="1">_xlfn.IFNA(VLOOKUP(AG16,FeiertageGA,5,FALSE),_xlfn.IFNA(VLOOKUP(AG16,FeiertageRB,5,FALSE),_xlfn.IFNA(VLOOKUP(AG16,Anlaesse,3,FALSE),_xlfn.IFNA(VLOOKUP(AG16,Anlaesse2,3,FALSE),_xlfn.IFNA(VLOOKUP(AG16,Anlaesse3,3,FALSE),"")))))</f>
        <v/>
      </c>
      <c r="AJ16" s="18" t="str">
        <f>IF(AH16=2,_xlfn.ISOWEEKNUM(AG16),"")</f>
        <v/>
      </c>
      <c r="AK16" s="19">
        <f>AK15+1</f>
        <v>45211</v>
      </c>
      <c r="AL16" s="17">
        <f>WEEKDAY(AK16,1)</f>
        <v>5</v>
      </c>
      <c r="AM16" s="108" t="str">
        <f aca="1">_xlfn.IFNA(VLOOKUP(AK16,FeiertageGA,5,FALSE),_xlfn.IFNA(VLOOKUP(AK16,FeiertageRB,5,FALSE),_xlfn.IFNA(VLOOKUP(AK16,Anlaesse,3,FALSE),_xlfn.IFNA(VLOOKUP(AK16,Anlaesse2,3,FALSE),_xlfn.IFNA(VLOOKUP(AK16,Anlaesse3,3,FALSE),"")))))</f>
        <v/>
      </c>
      <c r="AN16" s="18" t="str">
        <f>IF(AL16=2,_xlfn.ISOWEEKNUM(AK16),"")</f>
        <v/>
      </c>
      <c r="AO16" s="19">
        <f>AO15+1</f>
        <v>45242</v>
      </c>
      <c r="AP16" s="17">
        <f>WEEKDAY(AO16,1)</f>
        <v>1</v>
      </c>
      <c r="AQ16" s="108" t="str">
        <f aca="1">_xlfn.IFNA(VLOOKUP(AO16,FeiertageGA,5,FALSE),_xlfn.IFNA(VLOOKUP(AO16,FeiertageRB,5,FALSE),_xlfn.IFNA(VLOOKUP(AO16,Anlaesse,3,FALSE),_xlfn.IFNA(VLOOKUP(AO16,Anlaesse2,3,FALSE),_xlfn.IFNA(VLOOKUP(AO16,Anlaesse3,3,FALSE),"")))))</f>
        <v/>
      </c>
      <c r="AR16" s="18" t="str">
        <f>IF(AP16=2,_xlfn.ISOWEEKNUM(AO16),"")</f>
        <v/>
      </c>
      <c r="AS16" s="19">
        <f>AS15+1</f>
        <v>45272</v>
      </c>
      <c r="AT16" s="17">
        <f>WEEKDAY(AS16,1)</f>
        <v>3</v>
      </c>
      <c r="AU16" s="108" t="str">
        <f aca="1">_xlfn.IFNA(VLOOKUP(AS16,FeiertageGA,5,FALSE),_xlfn.IFNA(VLOOKUP(AS16,FeiertageRB,5,FALSE),_xlfn.IFNA(VLOOKUP(AS16,Anlaesse,3,FALSE),_xlfn.IFNA(VLOOKUP(AS16,Anlaesse2,3,FALSE),_xlfn.IFNA(VLOOKUP(AS16,Anlaesse3,3,FALSE),"")))))</f>
        <v/>
      </c>
      <c r="AV16" s="18" t="str">
        <f>IF(AT16=2,_xlfn.ISOWEEKNUM(AS16),"")</f>
        <v/>
      </c>
    </row>
    <row r="17" spans="1:48">
      <c r="A17" s="19">
        <f>A16+1</f>
        <v>44939</v>
      </c>
      <c r="B17" s="17">
        <f>WEEKDAY(A17,1)</f>
        <v>6</v>
      </c>
      <c r="C17" s="108" t="str">
        <f aca="1">_xlfn.IFNA(VLOOKUP(A17,FeiertageGA,5,FALSE),_xlfn.IFNA(VLOOKUP(A17,FeiertageRB,5,FALSE),_xlfn.IFNA(VLOOKUP(A17,Anlaesse,3,FALSE),_xlfn.IFNA(VLOOKUP(A17,Anlaesse2,3,FALSE),_xlfn.IFNA(VLOOKUP(A17,Anlaesse3,3,FALSE),"")))))</f>
        <v/>
      </c>
      <c r="D17" s="18" t="str">
        <f>IF(B17=2,_xlfn.ISOWEEKNUM(A17),"")</f>
        <v/>
      </c>
      <c r="E17" s="19">
        <f>E16+1</f>
        <v>44970</v>
      </c>
      <c r="F17" s="17">
        <f>WEEKDAY(E17,1)</f>
        <v>2</v>
      </c>
      <c r="G17" s="108" t="str">
        <f aca="1">_xlfn.IFNA(VLOOKUP(E17,FeiertageGA,5,FALSE),_xlfn.IFNA(VLOOKUP(E17,FeiertageRB,5,FALSE),_xlfn.IFNA(VLOOKUP(E17,Anlaesse,3,FALSE),_xlfn.IFNA(VLOOKUP(E17,Anlaesse2,3,FALSE),_xlfn.IFNA(VLOOKUP(E17,Anlaesse3,3,FALSE),"")))))</f>
        <v/>
      </c>
      <c r="H17" s="18">
        <f>IF(F17=2,_xlfn.ISOWEEKNUM(E17),"")</f>
        <v>7</v>
      </c>
      <c r="I17" s="19">
        <f>I16+1</f>
        <v>44998</v>
      </c>
      <c r="J17" s="17">
        <f>WEEKDAY(I17,1)</f>
        <v>2</v>
      </c>
      <c r="K17" s="108" t="str">
        <f aca="1">_xlfn.IFNA(VLOOKUP(I17,FeiertageGA,5,FALSE),_xlfn.IFNA(VLOOKUP(I17,FeiertageRB,5,FALSE),_xlfn.IFNA(VLOOKUP(I17,Anlaesse,3,FALSE),_xlfn.IFNA(VLOOKUP(I17,Anlaesse2,3,FALSE),_xlfn.IFNA(VLOOKUP(I17,Anlaesse3,3,FALSE),"")))))</f>
        <v/>
      </c>
      <c r="L17" s="18">
        <f>IF(J17=2,_xlfn.ISOWEEKNUM(I17),"")</f>
        <v>11</v>
      </c>
      <c r="M17" s="19">
        <f>M16+1</f>
        <v>45029</v>
      </c>
      <c r="N17" s="17">
        <f>WEEKDAY(M17,1)</f>
        <v>5</v>
      </c>
      <c r="O17" s="108" t="str">
        <f aca="1">_xlfn.IFNA(VLOOKUP(M17,FeiertageGA,5,FALSE),_xlfn.IFNA(VLOOKUP(M17,FeiertageRB,5,FALSE),_xlfn.IFNA(VLOOKUP(M17,Anlaesse,3,FALSE),_xlfn.IFNA(VLOOKUP(M17,Anlaesse2,3,FALSE),_xlfn.IFNA(VLOOKUP(M17,Anlaesse3,3,FALSE),"")))))</f>
        <v/>
      </c>
      <c r="P17" s="18" t="str">
        <f>IF(N17=2,_xlfn.ISOWEEKNUM(M17),"")</f>
        <v/>
      </c>
      <c r="Q17" s="19">
        <f>Q16+1</f>
        <v>45059</v>
      </c>
      <c r="R17" s="17">
        <f>WEEKDAY(Q17,1)</f>
        <v>7</v>
      </c>
      <c r="S17" s="108" t="str">
        <f aca="1">_xlfn.IFNA(VLOOKUP(Q17,FeiertageGA,5,FALSE),_xlfn.IFNA(VLOOKUP(Q17,FeiertageRB,5,FALSE),_xlfn.IFNA(VLOOKUP(Q17,Anlaesse,3,FALSE),_xlfn.IFNA(VLOOKUP(Q17,Anlaesse2,3,FALSE),_xlfn.IFNA(VLOOKUP(Q17,Anlaesse3,3,FALSE),"")))))</f>
        <v/>
      </c>
      <c r="T17" s="18" t="str">
        <f>IF(R17=2,_xlfn.ISOWEEKNUM(Q17),"")</f>
        <v/>
      </c>
      <c r="U17" s="19">
        <f>U16+1</f>
        <v>45090</v>
      </c>
      <c r="V17" s="17">
        <f>WEEKDAY(U17,1)</f>
        <v>3</v>
      </c>
      <c r="W17" s="108" t="str">
        <f aca="1">_xlfn.IFNA(VLOOKUP(U17,FeiertageGA,5,FALSE),_xlfn.IFNA(VLOOKUP(U17,FeiertageRB,5,FALSE),_xlfn.IFNA(VLOOKUP(U17,Anlaesse,3,FALSE),_xlfn.IFNA(VLOOKUP(U17,Anlaesse2,3,FALSE),_xlfn.IFNA(VLOOKUP(U17,Anlaesse3,3,FALSE),"")))))</f>
        <v/>
      </c>
      <c r="X17" s="18" t="str">
        <f>IF(V17=2,_xlfn.ISOWEEKNUM(U17),"")</f>
        <v/>
      </c>
      <c r="Y17" s="19">
        <f>Y16+1</f>
        <v>45120</v>
      </c>
      <c r="Z17" s="17">
        <f>WEEKDAY(Y17,1)</f>
        <v>5</v>
      </c>
      <c r="AA17" s="108" t="str">
        <f aca="1">_xlfn.IFNA(VLOOKUP(Y17,FeiertageGA,5,FALSE),_xlfn.IFNA(VLOOKUP(Y17,FeiertageRB,5,FALSE),_xlfn.IFNA(VLOOKUP(Y17,Anlaesse,3,FALSE),_xlfn.IFNA(VLOOKUP(Y17,Anlaesse2,3,FALSE),_xlfn.IFNA(VLOOKUP(Y17,Anlaesse3,3,FALSE),"")))))</f>
        <v/>
      </c>
      <c r="AB17" s="18" t="str">
        <f>IF(Z17=2,_xlfn.ISOWEEKNUM(Y17),"")</f>
        <v/>
      </c>
      <c r="AC17" s="19">
        <f>AC16+1</f>
        <v>45151</v>
      </c>
      <c r="AD17" s="17">
        <f>WEEKDAY(AC17,1)</f>
        <v>1</v>
      </c>
      <c r="AE17" s="108" t="str">
        <f aca="1">_xlfn.IFNA(VLOOKUP(AC17,FeiertageGA,5,FALSE),_xlfn.IFNA(VLOOKUP(AC17,FeiertageRB,5,FALSE),_xlfn.IFNA(VLOOKUP(AC17,Anlaesse,3,FALSE),_xlfn.IFNA(VLOOKUP(AC17,Anlaesse2,3,FALSE),_xlfn.IFNA(VLOOKUP(AC17,Anlaesse3,3,FALSE),"")))))</f>
        <v/>
      </c>
      <c r="AF17" s="18" t="str">
        <f>IF(AD17=2,_xlfn.ISOWEEKNUM(AC17),"")</f>
        <v/>
      </c>
      <c r="AG17" s="19">
        <f>AG16+1</f>
        <v>45182</v>
      </c>
      <c r="AH17" s="17">
        <f>WEEKDAY(AG17,1)</f>
        <v>4</v>
      </c>
      <c r="AI17" s="108" t="str">
        <f aca="1">_xlfn.IFNA(VLOOKUP(AG17,FeiertageGA,5,FALSE),_xlfn.IFNA(VLOOKUP(AG17,FeiertageRB,5,FALSE),_xlfn.IFNA(VLOOKUP(AG17,Anlaesse,3,FALSE),_xlfn.IFNA(VLOOKUP(AG17,Anlaesse2,3,FALSE),_xlfn.IFNA(VLOOKUP(AG17,Anlaesse3,3,FALSE),"")))))</f>
        <v/>
      </c>
      <c r="AJ17" s="18" t="str">
        <f>IF(AH17=2,_xlfn.ISOWEEKNUM(AG17),"")</f>
        <v/>
      </c>
      <c r="AK17" s="19">
        <f>AK16+1</f>
        <v>45212</v>
      </c>
      <c r="AL17" s="17">
        <f>WEEKDAY(AK17,1)</f>
        <v>6</v>
      </c>
      <c r="AM17" s="108" t="str">
        <f aca="1">_xlfn.IFNA(VLOOKUP(AK17,FeiertageGA,5,FALSE),_xlfn.IFNA(VLOOKUP(AK17,FeiertageRB,5,FALSE),_xlfn.IFNA(VLOOKUP(AK17,Anlaesse,3,FALSE),_xlfn.IFNA(VLOOKUP(AK17,Anlaesse2,3,FALSE),_xlfn.IFNA(VLOOKUP(AK17,Anlaesse3,3,FALSE),"")))))</f>
        <v/>
      </c>
      <c r="AN17" s="18" t="str">
        <f>IF(AL17=2,_xlfn.ISOWEEKNUM(AK17),"")</f>
        <v/>
      </c>
      <c r="AO17" s="19">
        <f>AO16+1</f>
        <v>45243</v>
      </c>
      <c r="AP17" s="17">
        <f>WEEKDAY(AO17,1)</f>
        <v>2</v>
      </c>
      <c r="AQ17" s="108" t="str">
        <f aca="1">_xlfn.IFNA(VLOOKUP(AO17,FeiertageGA,5,FALSE),_xlfn.IFNA(VLOOKUP(AO17,FeiertageRB,5,FALSE),_xlfn.IFNA(VLOOKUP(AO17,Anlaesse,3,FALSE),_xlfn.IFNA(VLOOKUP(AO17,Anlaesse2,3,FALSE),_xlfn.IFNA(VLOOKUP(AO17,Anlaesse3,3,FALSE),"")))))</f>
        <v/>
      </c>
      <c r="AR17" s="18">
        <f>IF(AP17=2,_xlfn.ISOWEEKNUM(AO17),"")</f>
        <v>46</v>
      </c>
      <c r="AS17" s="19">
        <f>AS16+1</f>
        <v>45273</v>
      </c>
      <c r="AT17" s="17">
        <f>WEEKDAY(AS17,1)</f>
        <v>4</v>
      </c>
      <c r="AU17" s="108" t="str">
        <f aca="1">_xlfn.IFNA(VLOOKUP(AS17,FeiertageGA,5,FALSE),_xlfn.IFNA(VLOOKUP(AS17,FeiertageRB,5,FALSE),_xlfn.IFNA(VLOOKUP(AS17,Anlaesse,3,FALSE),_xlfn.IFNA(VLOOKUP(AS17,Anlaesse2,3,FALSE),_xlfn.IFNA(VLOOKUP(AS17,Anlaesse3,3,FALSE),"")))))</f>
        <v/>
      </c>
      <c r="AV17" s="18" t="str">
        <f>IF(AT17=2,_xlfn.ISOWEEKNUM(AS17),"")</f>
        <v/>
      </c>
    </row>
    <row r="18" spans="1:48">
      <c r="A18" s="19">
        <f>A17+1</f>
        <v>44940</v>
      </c>
      <c r="B18" s="17">
        <f>WEEKDAY(A18,1)</f>
        <v>7</v>
      </c>
      <c r="C18" s="108" t="str">
        <f aca="1">_xlfn.IFNA(VLOOKUP(A18,FeiertageGA,5,FALSE),_xlfn.IFNA(VLOOKUP(A18,FeiertageRB,5,FALSE),_xlfn.IFNA(VLOOKUP(A18,Anlaesse,3,FALSE),_xlfn.IFNA(VLOOKUP(A18,Anlaesse2,3,FALSE),_xlfn.IFNA(VLOOKUP(A18,Anlaesse3,3,FALSE),"")))))</f>
        <v/>
      </c>
      <c r="D18" s="18" t="str">
        <f>IF(B18=2,_xlfn.ISOWEEKNUM(A18),"")</f>
        <v/>
      </c>
      <c r="E18" s="19">
        <f>E17+1</f>
        <v>44971</v>
      </c>
      <c r="F18" s="17">
        <f>WEEKDAY(E18,1)</f>
        <v>3</v>
      </c>
      <c r="G18" s="108" t="str">
        <f aca="1">_xlfn.IFNA(VLOOKUP(E18,FeiertageGA,5,FALSE),_xlfn.IFNA(VLOOKUP(E18,FeiertageRB,5,FALSE),_xlfn.IFNA(VLOOKUP(E18,Anlaesse,3,FALSE),_xlfn.IFNA(VLOOKUP(E18,Anlaesse2,3,FALSE),_xlfn.IFNA(VLOOKUP(E18,Anlaesse3,3,FALSE),"")))))</f>
        <v/>
      </c>
      <c r="H18" s="18" t="str">
        <f>IF(F18=2,_xlfn.ISOWEEKNUM(E18),"")</f>
        <v/>
      </c>
      <c r="I18" s="19">
        <f>I17+1</f>
        <v>44999</v>
      </c>
      <c r="J18" s="17">
        <f>WEEKDAY(I18,1)</f>
        <v>3</v>
      </c>
      <c r="K18" s="108" t="str">
        <f aca="1">_xlfn.IFNA(VLOOKUP(I18,FeiertageGA,5,FALSE),_xlfn.IFNA(VLOOKUP(I18,FeiertageRB,5,FALSE),_xlfn.IFNA(VLOOKUP(I18,Anlaesse,3,FALSE),_xlfn.IFNA(VLOOKUP(I18,Anlaesse2,3,FALSE),_xlfn.IFNA(VLOOKUP(I18,Anlaesse3,3,FALSE),"")))))</f>
        <v/>
      </c>
      <c r="L18" s="18" t="str">
        <f>IF(J18=2,_xlfn.ISOWEEKNUM(I18),"")</f>
        <v/>
      </c>
      <c r="M18" s="19">
        <f>M17+1</f>
        <v>45030</v>
      </c>
      <c r="N18" s="17">
        <f>WEEKDAY(M18,1)</f>
        <v>6</v>
      </c>
      <c r="O18" s="108" t="str">
        <f aca="1">_xlfn.IFNA(VLOOKUP(M18,FeiertageGA,5,FALSE),_xlfn.IFNA(VLOOKUP(M18,FeiertageRB,5,FALSE),_xlfn.IFNA(VLOOKUP(M18,Anlaesse,3,FALSE),_xlfn.IFNA(VLOOKUP(M18,Anlaesse2,3,FALSE),_xlfn.IFNA(VLOOKUP(M18,Anlaesse3,3,FALSE),"")))))</f>
        <v/>
      </c>
      <c r="P18" s="18" t="str">
        <f>IF(N18=2,_xlfn.ISOWEEKNUM(M18),"")</f>
        <v/>
      </c>
      <c r="Q18" s="19">
        <f>Q17+1</f>
        <v>45060</v>
      </c>
      <c r="R18" s="17">
        <f>WEEKDAY(Q18,1)</f>
        <v>1</v>
      </c>
      <c r="S18" s="108" t="str">
        <f aca="1">_xlfn.IFNA(VLOOKUP(Q18,FeiertageGA,5,FALSE),_xlfn.IFNA(VLOOKUP(Q18,FeiertageRB,5,FALSE),_xlfn.IFNA(VLOOKUP(Q18,Anlaesse,3,FALSE),_xlfn.IFNA(VLOOKUP(Q18,Anlaesse2,3,FALSE),_xlfn.IFNA(VLOOKUP(Q18,Anlaesse3,3,FALSE),"")))))</f>
        <v/>
      </c>
      <c r="T18" s="18" t="str">
        <f>IF(R18=2,_xlfn.ISOWEEKNUM(Q18),"")</f>
        <v/>
      </c>
      <c r="U18" s="19">
        <f>U17+1</f>
        <v>45091</v>
      </c>
      <c r="V18" s="17">
        <f>WEEKDAY(U18,1)</f>
        <v>4</v>
      </c>
      <c r="W18" s="108" t="str">
        <f aca="1">_xlfn.IFNA(VLOOKUP(U18,FeiertageGA,5,FALSE),_xlfn.IFNA(VLOOKUP(U18,FeiertageRB,5,FALSE),_xlfn.IFNA(VLOOKUP(U18,Anlaesse,3,FALSE),_xlfn.IFNA(VLOOKUP(U18,Anlaesse2,3,FALSE),_xlfn.IFNA(VLOOKUP(U18,Anlaesse3,3,FALSE),"")))))</f>
        <v/>
      </c>
      <c r="X18" s="18" t="str">
        <f>IF(V18=2,_xlfn.ISOWEEKNUM(U18),"")</f>
        <v/>
      </c>
      <c r="Y18" s="19">
        <f>Y17+1</f>
        <v>45121</v>
      </c>
      <c r="Z18" s="17">
        <f>WEEKDAY(Y18,1)</f>
        <v>6</v>
      </c>
      <c r="AA18" s="108" t="str">
        <f aca="1">_xlfn.IFNA(VLOOKUP(Y18,FeiertageGA,5,FALSE),_xlfn.IFNA(VLOOKUP(Y18,FeiertageRB,5,FALSE),_xlfn.IFNA(VLOOKUP(Y18,Anlaesse,3,FALSE),_xlfn.IFNA(VLOOKUP(Y18,Anlaesse2,3,FALSE),_xlfn.IFNA(VLOOKUP(Y18,Anlaesse3,3,FALSE),"")))))</f>
        <v/>
      </c>
      <c r="AB18" s="18" t="str">
        <f>IF(Z18=2,_xlfn.ISOWEEKNUM(Y18),"")</f>
        <v/>
      </c>
      <c r="AC18" s="19">
        <f>AC17+1</f>
        <v>45152</v>
      </c>
      <c r="AD18" s="17">
        <f>WEEKDAY(AC18,1)</f>
        <v>2</v>
      </c>
      <c r="AE18" s="108" t="str">
        <f aca="1">_xlfn.IFNA(VLOOKUP(AC18,FeiertageGA,5,FALSE),_xlfn.IFNA(VLOOKUP(AC18,FeiertageRB,5,FALSE),_xlfn.IFNA(VLOOKUP(AC18,Anlaesse,3,FALSE),_xlfn.IFNA(VLOOKUP(AC18,Anlaesse2,3,FALSE),_xlfn.IFNA(VLOOKUP(AC18,Anlaesse3,3,FALSE),"")))))</f>
        <v/>
      </c>
      <c r="AF18" s="18">
        <f>IF(AD18=2,_xlfn.ISOWEEKNUM(AC18),"")</f>
        <v>33</v>
      </c>
      <c r="AG18" s="19">
        <f>AG17+1</f>
        <v>45183</v>
      </c>
      <c r="AH18" s="17">
        <f>WEEKDAY(AG18,1)</f>
        <v>5</v>
      </c>
      <c r="AI18" s="108" t="str">
        <f aca="1">_xlfn.IFNA(VLOOKUP(AG18,FeiertageGA,5,FALSE),_xlfn.IFNA(VLOOKUP(AG18,FeiertageRB,5,FALSE),_xlfn.IFNA(VLOOKUP(AG18,Anlaesse,3,FALSE),_xlfn.IFNA(VLOOKUP(AG18,Anlaesse2,3,FALSE),_xlfn.IFNA(VLOOKUP(AG18,Anlaesse3,3,FALSE),"")))))</f>
        <v/>
      </c>
      <c r="AJ18" s="18" t="str">
        <f>IF(AH18=2,_xlfn.ISOWEEKNUM(AG18),"")</f>
        <v/>
      </c>
      <c r="AK18" s="19">
        <f>AK17+1</f>
        <v>45213</v>
      </c>
      <c r="AL18" s="17">
        <f>WEEKDAY(AK18,1)</f>
        <v>7</v>
      </c>
      <c r="AM18" s="108" t="str">
        <f aca="1">_xlfn.IFNA(VLOOKUP(AK18,FeiertageGA,5,FALSE),_xlfn.IFNA(VLOOKUP(AK18,FeiertageRB,5,FALSE),_xlfn.IFNA(VLOOKUP(AK18,Anlaesse,3,FALSE),_xlfn.IFNA(VLOOKUP(AK18,Anlaesse2,3,FALSE),_xlfn.IFNA(VLOOKUP(AK18,Anlaesse3,3,FALSE),"")))))</f>
        <v/>
      </c>
      <c r="AN18" s="18" t="str">
        <f>IF(AL18=2,_xlfn.ISOWEEKNUM(AK18),"")</f>
        <v/>
      </c>
      <c r="AO18" s="19">
        <f>AO17+1</f>
        <v>45244</v>
      </c>
      <c r="AP18" s="17">
        <f>WEEKDAY(AO18,1)</f>
        <v>3</v>
      </c>
      <c r="AQ18" s="108" t="str">
        <f aca="1">_xlfn.IFNA(VLOOKUP(AO18,FeiertageGA,5,FALSE),_xlfn.IFNA(VLOOKUP(AO18,FeiertageRB,5,FALSE),_xlfn.IFNA(VLOOKUP(AO18,Anlaesse,3,FALSE),_xlfn.IFNA(VLOOKUP(AO18,Anlaesse2,3,FALSE),_xlfn.IFNA(VLOOKUP(AO18,Anlaesse3,3,FALSE),"")))))</f>
        <v/>
      </c>
      <c r="AR18" s="18" t="str">
        <f>IF(AP18=2,_xlfn.ISOWEEKNUM(AO18),"")</f>
        <v/>
      </c>
      <c r="AS18" s="19">
        <f>AS17+1</f>
        <v>45274</v>
      </c>
      <c r="AT18" s="17">
        <f>WEEKDAY(AS18,1)</f>
        <v>5</v>
      </c>
      <c r="AU18" s="108" t="str">
        <f aca="1">_xlfn.IFNA(VLOOKUP(AS18,FeiertageGA,5,FALSE),_xlfn.IFNA(VLOOKUP(AS18,FeiertageRB,5,FALSE),_xlfn.IFNA(VLOOKUP(AS18,Anlaesse,3,FALSE),_xlfn.IFNA(VLOOKUP(AS18,Anlaesse2,3,FALSE),_xlfn.IFNA(VLOOKUP(AS18,Anlaesse3,3,FALSE),"")))))</f>
        <v/>
      </c>
      <c r="AV18" s="18" t="str">
        <f>IF(AT18=2,_xlfn.ISOWEEKNUM(AS18),"")</f>
        <v/>
      </c>
    </row>
    <row r="19" spans="1:48">
      <c r="A19" s="19">
        <f>A18+1</f>
        <v>44941</v>
      </c>
      <c r="B19" s="17">
        <f>WEEKDAY(A19,1)</f>
        <v>1</v>
      </c>
      <c r="C19" s="108" t="str">
        <f aca="1">_xlfn.IFNA(VLOOKUP(A19,FeiertageGA,5,FALSE),_xlfn.IFNA(VLOOKUP(A19,FeiertageRB,5,FALSE),_xlfn.IFNA(VLOOKUP(A19,Anlaesse,3,FALSE),_xlfn.IFNA(VLOOKUP(A19,Anlaesse2,3,FALSE),_xlfn.IFNA(VLOOKUP(A19,Anlaesse3,3,FALSE),"")))))</f>
        <v/>
      </c>
      <c r="D19" s="18" t="str">
        <f>IF(B19=2,_xlfn.ISOWEEKNUM(A19),"")</f>
        <v/>
      </c>
      <c r="E19" s="19">
        <f>E18+1</f>
        <v>44972</v>
      </c>
      <c r="F19" s="17">
        <f>WEEKDAY(E19,1)</f>
        <v>4</v>
      </c>
      <c r="G19" s="108" t="str">
        <f aca="1">_xlfn.IFNA(VLOOKUP(E19,FeiertageGA,5,FALSE),_xlfn.IFNA(VLOOKUP(E19,FeiertageRB,5,FALSE),_xlfn.IFNA(VLOOKUP(E19,Anlaesse,3,FALSE),_xlfn.IFNA(VLOOKUP(E19,Anlaesse2,3,FALSE),_xlfn.IFNA(VLOOKUP(E19,Anlaesse3,3,FALSE),"")))))</f>
        <v/>
      </c>
      <c r="H19" s="18" t="str">
        <f>IF(F19=2,_xlfn.ISOWEEKNUM(E19),"")</f>
        <v/>
      </c>
      <c r="I19" s="19">
        <f>I18+1</f>
        <v>45000</v>
      </c>
      <c r="J19" s="17">
        <f>WEEKDAY(I19,1)</f>
        <v>4</v>
      </c>
      <c r="K19" s="108" t="str">
        <f aca="1">_xlfn.IFNA(VLOOKUP(I19,FeiertageGA,5,FALSE),_xlfn.IFNA(VLOOKUP(I19,FeiertageRB,5,FALSE),_xlfn.IFNA(VLOOKUP(I19,Anlaesse,3,FALSE),_xlfn.IFNA(VLOOKUP(I19,Anlaesse2,3,FALSE),_xlfn.IFNA(VLOOKUP(I19,Anlaesse3,3,FALSE),"")))))</f>
        <v/>
      </c>
      <c r="L19" s="18" t="str">
        <f>IF(J19=2,_xlfn.ISOWEEKNUM(I19),"")</f>
        <v/>
      </c>
      <c r="M19" s="19">
        <f>M18+1</f>
        <v>45031</v>
      </c>
      <c r="N19" s="17">
        <f>WEEKDAY(M19,1)</f>
        <v>7</v>
      </c>
      <c r="O19" s="108" t="str">
        <f aca="1">_xlfn.IFNA(VLOOKUP(M19,FeiertageGA,5,FALSE),_xlfn.IFNA(VLOOKUP(M19,FeiertageRB,5,FALSE),_xlfn.IFNA(VLOOKUP(M19,Anlaesse,3,FALSE),_xlfn.IFNA(VLOOKUP(M19,Anlaesse2,3,FALSE),_xlfn.IFNA(VLOOKUP(M19,Anlaesse3,3,FALSE),"")))))</f>
        <v/>
      </c>
      <c r="P19" s="18" t="str">
        <f>IF(N19=2,_xlfn.ISOWEEKNUM(M19),"")</f>
        <v/>
      </c>
      <c r="Q19" s="19">
        <f>Q18+1</f>
        <v>45061</v>
      </c>
      <c r="R19" s="17">
        <f>WEEKDAY(Q19,1)</f>
        <v>2</v>
      </c>
      <c r="S19" s="108" t="str">
        <f aca="1">_xlfn.IFNA(VLOOKUP(Q19,FeiertageGA,5,FALSE),_xlfn.IFNA(VLOOKUP(Q19,FeiertageRB,5,FALSE),_xlfn.IFNA(VLOOKUP(Q19,Anlaesse,3,FALSE),_xlfn.IFNA(VLOOKUP(Q19,Anlaesse2,3,FALSE),_xlfn.IFNA(VLOOKUP(Q19,Anlaesse3,3,FALSE),"")))))</f>
        <v/>
      </c>
      <c r="T19" s="18">
        <f>IF(R19=2,_xlfn.ISOWEEKNUM(Q19),"")</f>
        <v>20</v>
      </c>
      <c r="U19" s="19">
        <f>U18+1</f>
        <v>45092</v>
      </c>
      <c r="V19" s="17">
        <f>WEEKDAY(U19,1)</f>
        <v>5</v>
      </c>
      <c r="W19" s="108" t="str">
        <f aca="1">_xlfn.IFNA(VLOOKUP(U19,FeiertageGA,5,FALSE),_xlfn.IFNA(VLOOKUP(U19,FeiertageRB,5,FALSE),_xlfn.IFNA(VLOOKUP(U19,Anlaesse,3,FALSE),_xlfn.IFNA(VLOOKUP(U19,Anlaesse2,3,FALSE),_xlfn.IFNA(VLOOKUP(U19,Anlaesse3,3,FALSE),"")))))</f>
        <v/>
      </c>
      <c r="X19" s="18" t="str">
        <f>IF(V19=2,_xlfn.ISOWEEKNUM(U19),"")</f>
        <v/>
      </c>
      <c r="Y19" s="19">
        <f>Y18+1</f>
        <v>45122</v>
      </c>
      <c r="Z19" s="17">
        <f>WEEKDAY(Y19,1)</f>
        <v>7</v>
      </c>
      <c r="AA19" s="108" t="str">
        <f aca="1">_xlfn.IFNA(VLOOKUP(Y19,FeiertageGA,5,FALSE),_xlfn.IFNA(VLOOKUP(Y19,FeiertageRB,5,FALSE),_xlfn.IFNA(VLOOKUP(Y19,Anlaesse,3,FALSE),_xlfn.IFNA(VLOOKUP(Y19,Anlaesse2,3,FALSE),_xlfn.IFNA(VLOOKUP(Y19,Anlaesse3,3,FALSE),"")))))</f>
        <v/>
      </c>
      <c r="AB19" s="18" t="str">
        <f>IF(Z19=2,_xlfn.ISOWEEKNUM(Y19),"")</f>
        <v/>
      </c>
      <c r="AC19" s="19">
        <f>AC18+1</f>
        <v>45153</v>
      </c>
      <c r="AD19" s="17">
        <f>WEEKDAY(AC19,1)</f>
        <v>3</v>
      </c>
      <c r="AE19" s="108" t="str">
        <f aca="1">_xlfn.IFNA(VLOOKUP(AC19,FeiertageGA,5,FALSE),_xlfn.IFNA(VLOOKUP(AC19,FeiertageRB,5,FALSE),_xlfn.IFNA(VLOOKUP(AC19,Anlaesse,3,FALSE),_xlfn.IFNA(VLOOKUP(AC19,Anlaesse2,3,FALSE),_xlfn.IFNA(VLOOKUP(AC19,Anlaesse3,3,FALSE),"")))))</f>
        <v>Mariä Himmelf.</v>
      </c>
      <c r="AF19" s="18" t="str">
        <f>IF(AD19=2,_xlfn.ISOWEEKNUM(AC19),"")</f>
        <v/>
      </c>
      <c r="AG19" s="19">
        <f>AG18+1</f>
        <v>45184</v>
      </c>
      <c r="AH19" s="17">
        <f>WEEKDAY(AG19,1)</f>
        <v>6</v>
      </c>
      <c r="AI19" s="108" t="str">
        <f aca="1">_xlfn.IFNA(VLOOKUP(AG19,FeiertageGA,5,FALSE),_xlfn.IFNA(VLOOKUP(AG19,FeiertageRB,5,FALSE),_xlfn.IFNA(VLOOKUP(AG19,Anlaesse,3,FALSE),_xlfn.IFNA(VLOOKUP(AG19,Anlaesse2,3,FALSE),_xlfn.IFNA(VLOOKUP(AG19,Anlaesse3,3,FALSE),"")))))</f>
        <v/>
      </c>
      <c r="AJ19" s="18" t="str">
        <f>IF(AH19=2,_xlfn.ISOWEEKNUM(AG19),"")</f>
        <v/>
      </c>
      <c r="AK19" s="19">
        <f>AK18+1</f>
        <v>45214</v>
      </c>
      <c r="AL19" s="17">
        <f>WEEKDAY(AK19,1)</f>
        <v>1</v>
      </c>
      <c r="AM19" s="108" t="str">
        <f aca="1">_xlfn.IFNA(VLOOKUP(AK19,FeiertageGA,5,FALSE),_xlfn.IFNA(VLOOKUP(AK19,FeiertageRB,5,FALSE),_xlfn.IFNA(VLOOKUP(AK19,Anlaesse,3,FALSE),_xlfn.IFNA(VLOOKUP(AK19,Anlaesse2,3,FALSE),_xlfn.IFNA(VLOOKUP(AK19,Anlaesse3,3,FALSE),"")))))</f>
        <v/>
      </c>
      <c r="AN19" s="18" t="str">
        <f>IF(AL19=2,_xlfn.ISOWEEKNUM(AK19),"")</f>
        <v/>
      </c>
      <c r="AO19" s="19">
        <f>AO18+1</f>
        <v>45245</v>
      </c>
      <c r="AP19" s="17">
        <f>WEEKDAY(AO19,1)</f>
        <v>4</v>
      </c>
      <c r="AQ19" s="108" t="str">
        <f aca="1">_xlfn.IFNA(VLOOKUP(AO19,FeiertageGA,5,FALSE),_xlfn.IFNA(VLOOKUP(AO19,FeiertageRB,5,FALSE),_xlfn.IFNA(VLOOKUP(AO19,Anlaesse,3,FALSE),_xlfn.IFNA(VLOOKUP(AO19,Anlaesse2,3,FALSE),_xlfn.IFNA(VLOOKUP(AO19,Anlaesse3,3,FALSE),"")))))</f>
        <v/>
      </c>
      <c r="AR19" s="18" t="str">
        <f>IF(AP19=2,_xlfn.ISOWEEKNUM(AO19),"")</f>
        <v/>
      </c>
      <c r="AS19" s="19">
        <f>AS18+1</f>
        <v>45275</v>
      </c>
      <c r="AT19" s="17">
        <f>WEEKDAY(AS19,1)</f>
        <v>6</v>
      </c>
      <c r="AU19" s="108" t="str">
        <f aca="1">_xlfn.IFNA(VLOOKUP(AS19,FeiertageGA,5,FALSE),_xlfn.IFNA(VLOOKUP(AS19,FeiertageRB,5,FALSE),_xlfn.IFNA(VLOOKUP(AS19,Anlaesse,3,FALSE),_xlfn.IFNA(VLOOKUP(AS19,Anlaesse2,3,FALSE),_xlfn.IFNA(VLOOKUP(AS19,Anlaesse3,3,FALSE),"")))))</f>
        <v/>
      </c>
      <c r="AV19" s="18" t="str">
        <f>IF(AT19=2,_xlfn.ISOWEEKNUM(AS19),"")</f>
        <v/>
      </c>
    </row>
    <row r="20" spans="1:48">
      <c r="A20" s="19">
        <f>A19+1</f>
        <v>44942</v>
      </c>
      <c r="B20" s="17">
        <f>WEEKDAY(A20,1)</f>
        <v>2</v>
      </c>
      <c r="C20" s="108" t="str">
        <f aca="1">_xlfn.IFNA(VLOOKUP(A20,FeiertageGA,5,FALSE),_xlfn.IFNA(VLOOKUP(A20,FeiertageRB,5,FALSE),_xlfn.IFNA(VLOOKUP(A20,Anlaesse,3,FALSE),_xlfn.IFNA(VLOOKUP(A20,Anlaesse2,3,FALSE),_xlfn.IFNA(VLOOKUP(A20,Anlaesse3,3,FALSE),"")))))</f>
        <v/>
      </c>
      <c r="D20" s="18">
        <f>IF(B20=2,_xlfn.ISOWEEKNUM(A20),"")</f>
        <v>3</v>
      </c>
      <c r="E20" s="19">
        <f>E19+1</f>
        <v>44973</v>
      </c>
      <c r="F20" s="17">
        <f>WEEKDAY(E20,1)</f>
        <v>5</v>
      </c>
      <c r="G20" s="108" t="str">
        <f aca="1">_xlfn.IFNA(VLOOKUP(E20,FeiertageGA,5,FALSE),_xlfn.IFNA(VLOOKUP(E20,FeiertageRB,5,FALSE),_xlfn.IFNA(VLOOKUP(E20,Anlaesse,3,FALSE),_xlfn.IFNA(VLOOKUP(E20,Anlaesse2,3,FALSE),_xlfn.IFNA(VLOOKUP(E20,Anlaesse3,3,FALSE),"")))))</f>
        <v/>
      </c>
      <c r="H20" s="18" t="str">
        <f>IF(F20=2,_xlfn.ISOWEEKNUM(E20),"")</f>
        <v/>
      </c>
      <c r="I20" s="19">
        <f>I19+1</f>
        <v>45001</v>
      </c>
      <c r="J20" s="17">
        <f>WEEKDAY(I20,1)</f>
        <v>5</v>
      </c>
      <c r="K20" s="108" t="str">
        <f aca="1">_xlfn.IFNA(VLOOKUP(I20,FeiertageGA,5,FALSE),_xlfn.IFNA(VLOOKUP(I20,FeiertageRB,5,FALSE),_xlfn.IFNA(VLOOKUP(I20,Anlaesse,3,FALSE),_xlfn.IFNA(VLOOKUP(I20,Anlaesse2,3,FALSE),_xlfn.IFNA(VLOOKUP(I20,Anlaesse3,3,FALSE),"")))))</f>
        <v/>
      </c>
      <c r="L20" s="18" t="str">
        <f>IF(J20=2,_xlfn.ISOWEEKNUM(I20),"")</f>
        <v/>
      </c>
      <c r="M20" s="19">
        <f>M19+1</f>
        <v>45032</v>
      </c>
      <c r="N20" s="17">
        <f>WEEKDAY(M20,1)</f>
        <v>1</v>
      </c>
      <c r="O20" s="108" t="str">
        <f aca="1">_xlfn.IFNA(VLOOKUP(M20,FeiertageGA,5,FALSE),_xlfn.IFNA(VLOOKUP(M20,FeiertageRB,5,FALSE),_xlfn.IFNA(VLOOKUP(M20,Anlaesse,3,FALSE),_xlfn.IFNA(VLOOKUP(M20,Anlaesse2,3,FALSE),_xlfn.IFNA(VLOOKUP(M20,Anlaesse3,3,FALSE),"")))))</f>
        <v/>
      </c>
      <c r="P20" s="18" t="str">
        <f>IF(N20=2,_xlfn.ISOWEEKNUM(M20),"")</f>
        <v/>
      </c>
      <c r="Q20" s="19">
        <f>Q19+1</f>
        <v>45062</v>
      </c>
      <c r="R20" s="17">
        <f>WEEKDAY(Q20,1)</f>
        <v>3</v>
      </c>
      <c r="S20" s="108" t="str">
        <f aca="1">_xlfn.IFNA(VLOOKUP(Q20,FeiertageGA,5,FALSE),_xlfn.IFNA(VLOOKUP(Q20,FeiertageRB,5,FALSE),_xlfn.IFNA(VLOOKUP(Q20,Anlaesse,3,FALSE),_xlfn.IFNA(VLOOKUP(Q20,Anlaesse2,3,FALSE),_xlfn.IFNA(VLOOKUP(Q20,Anlaesse3,3,FALSE),"")))))</f>
        <v/>
      </c>
      <c r="T20" s="18" t="str">
        <f>IF(R20=2,_xlfn.ISOWEEKNUM(Q20),"")</f>
        <v/>
      </c>
      <c r="U20" s="19">
        <f>U19+1</f>
        <v>45093</v>
      </c>
      <c r="V20" s="17">
        <f>WEEKDAY(U20,1)</f>
        <v>6</v>
      </c>
      <c r="W20" s="108" t="str">
        <f aca="1">_xlfn.IFNA(VLOOKUP(U20,FeiertageGA,5,FALSE),_xlfn.IFNA(VLOOKUP(U20,FeiertageRB,5,FALSE),_xlfn.IFNA(VLOOKUP(U20,Anlaesse,3,FALSE),_xlfn.IFNA(VLOOKUP(U20,Anlaesse2,3,FALSE),_xlfn.IFNA(VLOOKUP(U20,Anlaesse3,3,FALSE),"")))))</f>
        <v/>
      </c>
      <c r="X20" s="18" t="str">
        <f>IF(V20=2,_xlfn.ISOWEEKNUM(U20),"")</f>
        <v/>
      </c>
      <c r="Y20" s="19">
        <f>Y19+1</f>
        <v>45123</v>
      </c>
      <c r="Z20" s="17">
        <f>WEEKDAY(Y20,1)</f>
        <v>1</v>
      </c>
      <c r="AA20" s="108" t="str">
        <f aca="1">_xlfn.IFNA(VLOOKUP(Y20,FeiertageGA,5,FALSE),_xlfn.IFNA(VLOOKUP(Y20,FeiertageRB,5,FALSE),_xlfn.IFNA(VLOOKUP(Y20,Anlaesse,3,FALSE),_xlfn.IFNA(VLOOKUP(Y20,Anlaesse2,3,FALSE),_xlfn.IFNA(VLOOKUP(Y20,Anlaesse3,3,FALSE),"")))))</f>
        <v/>
      </c>
      <c r="AB20" s="18" t="str">
        <f>IF(Z20=2,_xlfn.ISOWEEKNUM(Y20),"")</f>
        <v/>
      </c>
      <c r="AC20" s="19">
        <f>AC19+1</f>
        <v>45154</v>
      </c>
      <c r="AD20" s="17">
        <f>WEEKDAY(AC20,1)</f>
        <v>4</v>
      </c>
      <c r="AE20" s="108" t="str">
        <f aca="1">_xlfn.IFNA(VLOOKUP(AC20,FeiertageGA,5,FALSE),_xlfn.IFNA(VLOOKUP(AC20,FeiertageRB,5,FALSE),_xlfn.IFNA(VLOOKUP(AC20,Anlaesse,3,FALSE),_xlfn.IFNA(VLOOKUP(AC20,Anlaesse2,3,FALSE),_xlfn.IFNA(VLOOKUP(AC20,Anlaesse3,3,FALSE),"")))))</f>
        <v/>
      </c>
      <c r="AF20" s="18" t="str">
        <f>IF(AD20=2,_xlfn.ISOWEEKNUM(AC20),"")</f>
        <v/>
      </c>
      <c r="AG20" s="19">
        <f>AG19+1</f>
        <v>45185</v>
      </c>
      <c r="AH20" s="17">
        <f>WEEKDAY(AG20,1)</f>
        <v>7</v>
      </c>
      <c r="AI20" s="108" t="str">
        <f aca="1">_xlfn.IFNA(VLOOKUP(AG20,FeiertageGA,5,FALSE),_xlfn.IFNA(VLOOKUP(AG20,FeiertageRB,5,FALSE),_xlfn.IFNA(VLOOKUP(AG20,Anlaesse,3,FALSE),_xlfn.IFNA(VLOOKUP(AG20,Anlaesse2,3,FALSE),_xlfn.IFNA(VLOOKUP(AG20,Anlaesse3,3,FALSE),"")))))</f>
        <v/>
      </c>
      <c r="AJ20" s="18" t="str">
        <f>IF(AH20=2,_xlfn.ISOWEEKNUM(AG20),"")</f>
        <v/>
      </c>
      <c r="AK20" s="19">
        <f>AK19+1</f>
        <v>45215</v>
      </c>
      <c r="AL20" s="17">
        <f>WEEKDAY(AK20,1)</f>
        <v>2</v>
      </c>
      <c r="AM20" s="108" t="str">
        <f aca="1">_xlfn.IFNA(VLOOKUP(AK20,FeiertageGA,5,FALSE),_xlfn.IFNA(VLOOKUP(AK20,FeiertageRB,5,FALSE),_xlfn.IFNA(VLOOKUP(AK20,Anlaesse,3,FALSE),_xlfn.IFNA(VLOOKUP(AK20,Anlaesse2,3,FALSE),_xlfn.IFNA(VLOOKUP(AK20,Anlaesse3,3,FALSE),"")))))</f>
        <v/>
      </c>
      <c r="AN20" s="18">
        <f>IF(AL20=2,_xlfn.ISOWEEKNUM(AK20),"")</f>
        <v>42</v>
      </c>
      <c r="AO20" s="19">
        <f>AO19+1</f>
        <v>45246</v>
      </c>
      <c r="AP20" s="17">
        <f>WEEKDAY(AO20,1)</f>
        <v>5</v>
      </c>
      <c r="AQ20" s="108" t="str">
        <f aca="1">_xlfn.IFNA(VLOOKUP(AO20,FeiertageGA,5,FALSE),_xlfn.IFNA(VLOOKUP(AO20,FeiertageRB,5,FALSE),_xlfn.IFNA(VLOOKUP(AO20,Anlaesse,3,FALSE),_xlfn.IFNA(VLOOKUP(AO20,Anlaesse2,3,FALSE),_xlfn.IFNA(VLOOKUP(AO20,Anlaesse3,3,FALSE),"")))))</f>
        <v/>
      </c>
      <c r="AR20" s="18" t="str">
        <f>IF(AP20=2,_xlfn.ISOWEEKNUM(AO20),"")</f>
        <v/>
      </c>
      <c r="AS20" s="19">
        <f>AS19+1</f>
        <v>45276</v>
      </c>
      <c r="AT20" s="17">
        <f>WEEKDAY(AS20,1)</f>
        <v>7</v>
      </c>
      <c r="AU20" s="108" t="str">
        <f aca="1">_xlfn.IFNA(VLOOKUP(AS20,FeiertageGA,5,FALSE),_xlfn.IFNA(VLOOKUP(AS20,FeiertageRB,5,FALSE),_xlfn.IFNA(VLOOKUP(AS20,Anlaesse,3,FALSE),_xlfn.IFNA(VLOOKUP(AS20,Anlaesse2,3,FALSE),_xlfn.IFNA(VLOOKUP(AS20,Anlaesse3,3,FALSE),"")))))</f>
        <v/>
      </c>
      <c r="AV20" s="18" t="str">
        <f>IF(AT20=2,_xlfn.ISOWEEKNUM(AS20),"")</f>
        <v/>
      </c>
    </row>
    <row r="21" spans="1:48">
      <c r="A21" s="19">
        <f>A20+1</f>
        <v>44943</v>
      </c>
      <c r="B21" s="17">
        <f>WEEKDAY(A21,1)</f>
        <v>3</v>
      </c>
      <c r="C21" s="108" t="str">
        <f aca="1">_xlfn.IFNA(VLOOKUP(A21,FeiertageGA,5,FALSE),_xlfn.IFNA(VLOOKUP(A21,FeiertageRB,5,FALSE),_xlfn.IFNA(VLOOKUP(A21,Anlaesse,3,FALSE),_xlfn.IFNA(VLOOKUP(A21,Anlaesse2,3,FALSE),_xlfn.IFNA(VLOOKUP(A21,Anlaesse3,3,FALSE),"")))))</f>
        <v/>
      </c>
      <c r="D21" s="18" t="str">
        <f>IF(B21=2,_xlfn.ISOWEEKNUM(A21),"")</f>
        <v/>
      </c>
      <c r="E21" s="19">
        <f>E20+1</f>
        <v>44974</v>
      </c>
      <c r="F21" s="17">
        <f>WEEKDAY(E21,1)</f>
        <v>6</v>
      </c>
      <c r="G21" s="108" t="str">
        <f aca="1">_xlfn.IFNA(VLOOKUP(E21,FeiertageGA,5,FALSE),_xlfn.IFNA(VLOOKUP(E21,FeiertageRB,5,FALSE),_xlfn.IFNA(VLOOKUP(E21,Anlaesse,3,FALSE),_xlfn.IFNA(VLOOKUP(E21,Anlaesse2,3,FALSE),_xlfn.IFNA(VLOOKUP(E21,Anlaesse3,3,FALSE),"")))))</f>
        <v/>
      </c>
      <c r="H21" s="18" t="str">
        <f>IF(F21=2,_xlfn.ISOWEEKNUM(E21),"")</f>
        <v/>
      </c>
      <c r="I21" s="19">
        <f>I20+1</f>
        <v>45002</v>
      </c>
      <c r="J21" s="17">
        <f>WEEKDAY(I21,1)</f>
        <v>6</v>
      </c>
      <c r="K21" s="108" t="str">
        <f aca="1">_xlfn.IFNA(VLOOKUP(I21,FeiertageGA,5,FALSE),_xlfn.IFNA(VLOOKUP(I21,FeiertageRB,5,FALSE),_xlfn.IFNA(VLOOKUP(I21,Anlaesse,3,FALSE),_xlfn.IFNA(VLOOKUP(I21,Anlaesse2,3,FALSE),_xlfn.IFNA(VLOOKUP(I21,Anlaesse3,3,FALSE),"")))))</f>
        <v/>
      </c>
      <c r="L21" s="18" t="str">
        <f>IF(J21=2,_xlfn.ISOWEEKNUM(I21),"")</f>
        <v/>
      </c>
      <c r="M21" s="19">
        <f>M20+1</f>
        <v>45033</v>
      </c>
      <c r="N21" s="17">
        <f>WEEKDAY(M21,1)</f>
        <v>2</v>
      </c>
      <c r="O21" s="108" t="str">
        <f aca="1">_xlfn.IFNA(VLOOKUP(M21,FeiertageGA,5,FALSE),_xlfn.IFNA(VLOOKUP(M21,FeiertageRB,5,FALSE),_xlfn.IFNA(VLOOKUP(M21,Anlaesse,3,FALSE),_xlfn.IFNA(VLOOKUP(M21,Anlaesse2,3,FALSE),_xlfn.IFNA(VLOOKUP(M21,Anlaesse3,3,FALSE),"")))))</f>
        <v/>
      </c>
      <c r="P21" s="18">
        <f>IF(N21=2,_xlfn.ISOWEEKNUM(M21),"")</f>
        <v>16</v>
      </c>
      <c r="Q21" s="19">
        <f>Q20+1</f>
        <v>45063</v>
      </c>
      <c r="R21" s="17">
        <f>WEEKDAY(Q21,1)</f>
        <v>4</v>
      </c>
      <c r="S21" s="108" t="str">
        <f aca="1">_xlfn.IFNA(VLOOKUP(Q21,FeiertageGA,5,FALSE),_xlfn.IFNA(VLOOKUP(Q21,FeiertageRB,5,FALSE),_xlfn.IFNA(VLOOKUP(Q21,Anlaesse,3,FALSE),_xlfn.IFNA(VLOOKUP(Q21,Anlaesse2,3,FALSE),_xlfn.IFNA(VLOOKUP(Q21,Anlaesse3,3,FALSE),"")))))</f>
        <v/>
      </c>
      <c r="T21" s="18" t="str">
        <f>IF(R21=2,_xlfn.ISOWEEKNUM(Q21),"")</f>
        <v/>
      </c>
      <c r="U21" s="19">
        <f>U20+1</f>
        <v>45094</v>
      </c>
      <c r="V21" s="17">
        <f>WEEKDAY(U21,1)</f>
        <v>7</v>
      </c>
      <c r="W21" s="108" t="str">
        <f aca="1">_xlfn.IFNA(VLOOKUP(U21,FeiertageGA,5,FALSE),_xlfn.IFNA(VLOOKUP(U21,FeiertageRB,5,FALSE),_xlfn.IFNA(VLOOKUP(U21,Anlaesse,3,FALSE),_xlfn.IFNA(VLOOKUP(U21,Anlaesse2,3,FALSE),_xlfn.IFNA(VLOOKUP(U21,Anlaesse3,3,FALSE),"")))))</f>
        <v/>
      </c>
      <c r="X21" s="18" t="str">
        <f>IF(V21=2,_xlfn.ISOWEEKNUM(U21),"")</f>
        <v/>
      </c>
      <c r="Y21" s="19">
        <f>Y20+1</f>
        <v>45124</v>
      </c>
      <c r="Z21" s="17">
        <f>WEEKDAY(Y21,1)</f>
        <v>2</v>
      </c>
      <c r="AA21" s="108" t="str">
        <f aca="1">_xlfn.IFNA(VLOOKUP(Y21,FeiertageGA,5,FALSE),_xlfn.IFNA(VLOOKUP(Y21,FeiertageRB,5,FALSE),_xlfn.IFNA(VLOOKUP(Y21,Anlaesse,3,FALSE),_xlfn.IFNA(VLOOKUP(Y21,Anlaesse2,3,FALSE),_xlfn.IFNA(VLOOKUP(Y21,Anlaesse3,3,FALSE),"")))))</f>
        <v/>
      </c>
      <c r="AB21" s="18">
        <f>IF(Z21=2,_xlfn.ISOWEEKNUM(Y21),"")</f>
        <v>29</v>
      </c>
      <c r="AC21" s="19">
        <f>AC20+1</f>
        <v>45155</v>
      </c>
      <c r="AD21" s="17">
        <f>WEEKDAY(AC21,1)</f>
        <v>5</v>
      </c>
      <c r="AE21" s="108" t="str">
        <f aca="1">_xlfn.IFNA(VLOOKUP(AC21,FeiertageGA,5,FALSE),_xlfn.IFNA(VLOOKUP(AC21,FeiertageRB,5,FALSE),_xlfn.IFNA(VLOOKUP(AC21,Anlaesse,3,FALSE),_xlfn.IFNA(VLOOKUP(AC21,Anlaesse2,3,FALSE),_xlfn.IFNA(VLOOKUP(AC21,Anlaesse3,3,FALSE),"")))))</f>
        <v/>
      </c>
      <c r="AF21" s="18" t="str">
        <f>IF(AD21=2,_xlfn.ISOWEEKNUM(AC21),"")</f>
        <v/>
      </c>
      <c r="AG21" s="19">
        <f>AG20+1</f>
        <v>45186</v>
      </c>
      <c r="AH21" s="17">
        <f>WEEKDAY(AG21,1)</f>
        <v>1</v>
      </c>
      <c r="AI21" s="108" t="str">
        <f aca="1">_xlfn.IFNA(VLOOKUP(AG21,FeiertageGA,5,FALSE),_xlfn.IFNA(VLOOKUP(AG21,FeiertageRB,5,FALSE),_xlfn.IFNA(VLOOKUP(AG21,Anlaesse,3,FALSE),_xlfn.IFNA(VLOOKUP(AG21,Anlaesse2,3,FALSE),_xlfn.IFNA(VLOOKUP(AG21,Anlaesse3,3,FALSE),"")))))</f>
        <v/>
      </c>
      <c r="AJ21" s="18" t="str">
        <f>IF(AH21=2,_xlfn.ISOWEEKNUM(AG21),"")</f>
        <v/>
      </c>
      <c r="AK21" s="19">
        <f>AK20+1</f>
        <v>45216</v>
      </c>
      <c r="AL21" s="17">
        <f>WEEKDAY(AK21,1)</f>
        <v>3</v>
      </c>
      <c r="AM21" s="108" t="str">
        <f aca="1">_xlfn.IFNA(VLOOKUP(AK21,FeiertageGA,5,FALSE),_xlfn.IFNA(VLOOKUP(AK21,FeiertageRB,5,FALSE),_xlfn.IFNA(VLOOKUP(AK21,Anlaesse,3,FALSE),_xlfn.IFNA(VLOOKUP(AK21,Anlaesse2,3,FALSE),_xlfn.IFNA(VLOOKUP(AK21,Anlaesse3,3,FALSE),"")))))</f>
        <v/>
      </c>
      <c r="AN21" s="18" t="str">
        <f>IF(AL21=2,_xlfn.ISOWEEKNUM(AK21),"")</f>
        <v/>
      </c>
      <c r="AO21" s="19">
        <f>AO20+1</f>
        <v>45247</v>
      </c>
      <c r="AP21" s="17">
        <f>WEEKDAY(AO21,1)</f>
        <v>6</v>
      </c>
      <c r="AQ21" s="108" t="str">
        <f aca="1">_xlfn.IFNA(VLOOKUP(AO21,FeiertageGA,5,FALSE),_xlfn.IFNA(VLOOKUP(AO21,FeiertageRB,5,FALSE),_xlfn.IFNA(VLOOKUP(AO21,Anlaesse,3,FALSE),_xlfn.IFNA(VLOOKUP(AO21,Anlaesse2,3,FALSE),_xlfn.IFNA(VLOOKUP(AO21,Anlaesse3,3,FALSE),"")))))</f>
        <v/>
      </c>
      <c r="AR21" s="18" t="str">
        <f>IF(AP21=2,_xlfn.ISOWEEKNUM(AO21),"")</f>
        <v/>
      </c>
      <c r="AS21" s="19">
        <f>AS20+1</f>
        <v>45277</v>
      </c>
      <c r="AT21" s="17">
        <f>WEEKDAY(AS21,1)</f>
        <v>1</v>
      </c>
      <c r="AU21" s="108" t="str">
        <f aca="1">_xlfn.IFNA(VLOOKUP(AS21,FeiertageGA,5,FALSE),_xlfn.IFNA(VLOOKUP(AS21,FeiertageRB,5,FALSE),_xlfn.IFNA(VLOOKUP(AS21,Anlaesse,3,FALSE),_xlfn.IFNA(VLOOKUP(AS21,Anlaesse2,3,FALSE),_xlfn.IFNA(VLOOKUP(AS21,Anlaesse3,3,FALSE),"")))))</f>
        <v/>
      </c>
      <c r="AV21" s="18" t="str">
        <f>IF(AT21=2,_xlfn.ISOWEEKNUM(AS21),"")</f>
        <v/>
      </c>
    </row>
    <row r="22" spans="1:48">
      <c r="A22" s="19">
        <f>A21+1</f>
        <v>44944</v>
      </c>
      <c r="B22" s="17">
        <f>WEEKDAY(A22,1)</f>
        <v>4</v>
      </c>
      <c r="C22" s="108" t="str">
        <f aca="1">_xlfn.IFNA(VLOOKUP(A22,FeiertageGA,5,FALSE),_xlfn.IFNA(VLOOKUP(A22,FeiertageRB,5,FALSE),_xlfn.IFNA(VLOOKUP(A22,Anlaesse,3,FALSE),_xlfn.IFNA(VLOOKUP(A22,Anlaesse2,3,FALSE),_xlfn.IFNA(VLOOKUP(A22,Anlaesse3,3,FALSE),"")))))</f>
        <v/>
      </c>
      <c r="D22" s="18" t="str">
        <f>IF(B22=2,_xlfn.ISOWEEKNUM(A22),"")</f>
        <v/>
      </c>
      <c r="E22" s="19">
        <f>E21+1</f>
        <v>44975</v>
      </c>
      <c r="F22" s="17">
        <f>WEEKDAY(E22,1)</f>
        <v>7</v>
      </c>
      <c r="G22" s="108" t="str">
        <f aca="1">_xlfn.IFNA(VLOOKUP(E22,FeiertageGA,5,FALSE),_xlfn.IFNA(VLOOKUP(E22,FeiertageRB,5,FALSE),_xlfn.IFNA(VLOOKUP(E22,Anlaesse,3,FALSE),_xlfn.IFNA(VLOOKUP(E22,Anlaesse2,3,FALSE),_xlfn.IFNA(VLOOKUP(E22,Anlaesse3,3,FALSE),"")))))</f>
        <v/>
      </c>
      <c r="H22" s="18" t="str">
        <f>IF(F22=2,_xlfn.ISOWEEKNUM(E22),"")</f>
        <v/>
      </c>
      <c r="I22" s="19">
        <f>I21+1</f>
        <v>45003</v>
      </c>
      <c r="J22" s="17">
        <f>WEEKDAY(I22,1)</f>
        <v>7</v>
      </c>
      <c r="K22" s="108" t="str">
        <f aca="1">_xlfn.IFNA(VLOOKUP(I22,FeiertageGA,5,FALSE),_xlfn.IFNA(VLOOKUP(I22,FeiertageRB,5,FALSE),_xlfn.IFNA(VLOOKUP(I22,Anlaesse,3,FALSE),_xlfn.IFNA(VLOOKUP(I22,Anlaesse2,3,FALSE),_xlfn.IFNA(VLOOKUP(I22,Anlaesse3,3,FALSE),"")))))</f>
        <v/>
      </c>
      <c r="L22" s="18" t="str">
        <f>IF(J22=2,_xlfn.ISOWEEKNUM(I22),"")</f>
        <v/>
      </c>
      <c r="M22" s="19">
        <f>M21+1</f>
        <v>45034</v>
      </c>
      <c r="N22" s="17">
        <f>WEEKDAY(M22,1)</f>
        <v>3</v>
      </c>
      <c r="O22" s="108" t="str">
        <f aca="1">_xlfn.IFNA(VLOOKUP(M22,FeiertageGA,5,FALSE),_xlfn.IFNA(VLOOKUP(M22,FeiertageRB,5,FALSE),_xlfn.IFNA(VLOOKUP(M22,Anlaesse,3,FALSE),_xlfn.IFNA(VLOOKUP(M22,Anlaesse2,3,FALSE),_xlfn.IFNA(VLOOKUP(M22,Anlaesse3,3,FALSE),"")))))</f>
        <v/>
      </c>
      <c r="P22" s="18" t="str">
        <f>IF(N22=2,_xlfn.ISOWEEKNUM(M22),"")</f>
        <v/>
      </c>
      <c r="Q22" s="19">
        <f>Q21+1</f>
        <v>45064</v>
      </c>
      <c r="R22" s="17">
        <f>WEEKDAY(Q22,1)</f>
        <v>5</v>
      </c>
      <c r="S22" s="108" t="str">
        <f aca="1">_xlfn.IFNA(VLOOKUP(Q22,FeiertageGA,5,FALSE),_xlfn.IFNA(VLOOKUP(Q22,FeiertageRB,5,FALSE),_xlfn.IFNA(VLOOKUP(Q22,Anlaesse,3,FALSE),_xlfn.IFNA(VLOOKUP(Q22,Anlaesse2,3,FALSE),_xlfn.IFNA(VLOOKUP(Q22,Anlaesse3,3,FALSE),"")))))</f>
        <v>Christi Himmelf.</v>
      </c>
      <c r="T22" s="18" t="str">
        <f>IF(R22=2,_xlfn.ISOWEEKNUM(Q22),"")</f>
        <v/>
      </c>
      <c r="U22" s="19">
        <f>U21+1</f>
        <v>45095</v>
      </c>
      <c r="V22" s="17">
        <f>WEEKDAY(U22,1)</f>
        <v>1</v>
      </c>
      <c r="W22" s="108" t="str">
        <f aca="1">_xlfn.IFNA(VLOOKUP(U22,FeiertageGA,5,FALSE),_xlfn.IFNA(VLOOKUP(U22,FeiertageRB,5,FALSE),_xlfn.IFNA(VLOOKUP(U22,Anlaesse,3,FALSE),_xlfn.IFNA(VLOOKUP(U22,Anlaesse2,3,FALSE),_xlfn.IFNA(VLOOKUP(U22,Anlaesse3,3,FALSE),"")))))</f>
        <v/>
      </c>
      <c r="X22" s="18" t="str">
        <f>IF(V22=2,_xlfn.ISOWEEKNUM(U22),"")</f>
        <v/>
      </c>
      <c r="Y22" s="19">
        <f>Y21+1</f>
        <v>45125</v>
      </c>
      <c r="Z22" s="17">
        <f>WEEKDAY(Y22,1)</f>
        <v>3</v>
      </c>
      <c r="AA22" s="108" t="str">
        <f aca="1">_xlfn.IFNA(VLOOKUP(Y22,FeiertageGA,5,FALSE),_xlfn.IFNA(VLOOKUP(Y22,FeiertageRB,5,FALSE),_xlfn.IFNA(VLOOKUP(Y22,Anlaesse,3,FALSE),_xlfn.IFNA(VLOOKUP(Y22,Anlaesse2,3,FALSE),_xlfn.IFNA(VLOOKUP(Y22,Anlaesse3,3,FALSE),"")))))</f>
        <v/>
      </c>
      <c r="AB22" s="18" t="str">
        <f>IF(Z22=2,_xlfn.ISOWEEKNUM(Y22),"")</f>
        <v/>
      </c>
      <c r="AC22" s="19">
        <f>AC21+1</f>
        <v>45156</v>
      </c>
      <c r="AD22" s="17">
        <f>WEEKDAY(AC22,1)</f>
        <v>6</v>
      </c>
      <c r="AE22" s="108" t="str">
        <f aca="1">_xlfn.IFNA(VLOOKUP(AC22,FeiertageGA,5,FALSE),_xlfn.IFNA(VLOOKUP(AC22,FeiertageRB,5,FALSE),_xlfn.IFNA(VLOOKUP(AC22,Anlaesse,3,FALSE),_xlfn.IFNA(VLOOKUP(AC22,Anlaesse2,3,FALSE),_xlfn.IFNA(VLOOKUP(AC22,Anlaesse3,3,FALSE),"")))))</f>
        <v/>
      </c>
      <c r="AF22" s="18" t="str">
        <f>IF(AD22=2,_xlfn.ISOWEEKNUM(AC22),"")</f>
        <v/>
      </c>
      <c r="AG22" s="19">
        <f>AG21+1</f>
        <v>45187</v>
      </c>
      <c r="AH22" s="17">
        <f>WEEKDAY(AG22,1)</f>
        <v>2</v>
      </c>
      <c r="AI22" s="108" t="str">
        <f aca="1">_xlfn.IFNA(VLOOKUP(AG22,FeiertageGA,5,FALSE),_xlfn.IFNA(VLOOKUP(AG22,FeiertageRB,5,FALSE),_xlfn.IFNA(VLOOKUP(AG22,Anlaesse,3,FALSE),_xlfn.IFNA(VLOOKUP(AG22,Anlaesse2,3,FALSE),_xlfn.IFNA(VLOOKUP(AG22,Anlaesse3,3,FALSE),"")))))</f>
        <v/>
      </c>
      <c r="AJ22" s="18">
        <f>IF(AH22=2,_xlfn.ISOWEEKNUM(AG22),"")</f>
        <v>38</v>
      </c>
      <c r="AK22" s="19">
        <f>AK21+1</f>
        <v>45217</v>
      </c>
      <c r="AL22" s="17">
        <f>WEEKDAY(AK22,1)</f>
        <v>4</v>
      </c>
      <c r="AM22" s="108" t="str">
        <f aca="1">_xlfn.IFNA(VLOOKUP(AK22,FeiertageGA,5,FALSE),_xlfn.IFNA(VLOOKUP(AK22,FeiertageRB,5,FALSE),_xlfn.IFNA(VLOOKUP(AK22,Anlaesse,3,FALSE),_xlfn.IFNA(VLOOKUP(AK22,Anlaesse2,3,FALSE),_xlfn.IFNA(VLOOKUP(AK22,Anlaesse3,3,FALSE),"")))))</f>
        <v/>
      </c>
      <c r="AN22" s="18" t="str">
        <f>IF(AL22=2,_xlfn.ISOWEEKNUM(AK22),"")</f>
        <v/>
      </c>
      <c r="AO22" s="19">
        <f>AO21+1</f>
        <v>45248</v>
      </c>
      <c r="AP22" s="17">
        <f>WEEKDAY(AO22,1)</f>
        <v>7</v>
      </c>
      <c r="AQ22" s="108" t="str">
        <f aca="1">_xlfn.IFNA(VLOOKUP(AO22,FeiertageGA,5,FALSE),_xlfn.IFNA(VLOOKUP(AO22,FeiertageRB,5,FALSE),_xlfn.IFNA(VLOOKUP(AO22,Anlaesse,3,FALSE),_xlfn.IFNA(VLOOKUP(AO22,Anlaesse2,3,FALSE),_xlfn.IFNA(VLOOKUP(AO22,Anlaesse3,3,FALSE),"")))))</f>
        <v/>
      </c>
      <c r="AR22" s="18" t="str">
        <f>IF(AP22=2,_xlfn.ISOWEEKNUM(AO22),"")</f>
        <v/>
      </c>
      <c r="AS22" s="19">
        <f>AS21+1</f>
        <v>45278</v>
      </c>
      <c r="AT22" s="17">
        <f>WEEKDAY(AS22,1)</f>
        <v>2</v>
      </c>
      <c r="AU22" s="108" t="str">
        <f aca="1">_xlfn.IFNA(VLOOKUP(AS22,FeiertageGA,5,FALSE),_xlfn.IFNA(VLOOKUP(AS22,FeiertageRB,5,FALSE),_xlfn.IFNA(VLOOKUP(AS22,Anlaesse,3,FALSE),_xlfn.IFNA(VLOOKUP(AS22,Anlaesse2,3,FALSE),_xlfn.IFNA(VLOOKUP(AS22,Anlaesse3,3,FALSE),"")))))</f>
        <v/>
      </c>
      <c r="AV22" s="18">
        <f>IF(AT22=2,_xlfn.ISOWEEKNUM(AS22),"")</f>
        <v>51</v>
      </c>
    </row>
    <row r="23" spans="1:48">
      <c r="A23" s="19">
        <f>A22+1</f>
        <v>44945</v>
      </c>
      <c r="B23" s="17">
        <f>WEEKDAY(A23,1)</f>
        <v>5</v>
      </c>
      <c r="C23" s="108" t="str">
        <f aca="1">_xlfn.IFNA(VLOOKUP(A23,FeiertageGA,5,FALSE),_xlfn.IFNA(VLOOKUP(A23,FeiertageRB,5,FALSE),_xlfn.IFNA(VLOOKUP(A23,Anlaesse,3,FALSE),_xlfn.IFNA(VLOOKUP(A23,Anlaesse2,3,FALSE),_xlfn.IFNA(VLOOKUP(A23,Anlaesse3,3,FALSE),"")))))</f>
        <v/>
      </c>
      <c r="D23" s="18" t="str">
        <f>IF(B23=2,_xlfn.ISOWEEKNUM(A23),"")</f>
        <v/>
      </c>
      <c r="E23" s="19">
        <f>E22+1</f>
        <v>44976</v>
      </c>
      <c r="F23" s="17">
        <f>WEEKDAY(E23,1)</f>
        <v>1</v>
      </c>
      <c r="G23" s="108" t="str">
        <f aca="1">_xlfn.IFNA(VLOOKUP(E23,FeiertageGA,5,FALSE),_xlfn.IFNA(VLOOKUP(E23,FeiertageRB,5,FALSE),_xlfn.IFNA(VLOOKUP(E23,Anlaesse,3,FALSE),_xlfn.IFNA(VLOOKUP(E23,Anlaesse2,3,FALSE),_xlfn.IFNA(VLOOKUP(E23,Anlaesse3,3,FALSE),"")))))</f>
        <v/>
      </c>
      <c r="H23" s="18" t="str">
        <f>IF(F23=2,_xlfn.ISOWEEKNUM(E23),"")</f>
        <v/>
      </c>
      <c r="I23" s="19">
        <f>I22+1</f>
        <v>45004</v>
      </c>
      <c r="J23" s="17">
        <f>WEEKDAY(I23,1)</f>
        <v>1</v>
      </c>
      <c r="K23" s="108" t="str">
        <f aca="1">_xlfn.IFNA(VLOOKUP(I23,FeiertageGA,5,FALSE),_xlfn.IFNA(VLOOKUP(I23,FeiertageRB,5,FALSE),_xlfn.IFNA(VLOOKUP(I23,Anlaesse,3,FALSE),_xlfn.IFNA(VLOOKUP(I23,Anlaesse2,3,FALSE),_xlfn.IFNA(VLOOKUP(I23,Anlaesse3,3,FALSE),"")))))</f>
        <v/>
      </c>
      <c r="L23" s="18" t="str">
        <f>IF(J23=2,_xlfn.ISOWEEKNUM(I23),"")</f>
        <v/>
      </c>
      <c r="M23" s="19">
        <f>M22+1</f>
        <v>45035</v>
      </c>
      <c r="N23" s="17">
        <f>WEEKDAY(M23,1)</f>
        <v>4</v>
      </c>
      <c r="O23" s="108" t="str">
        <f aca="1">_xlfn.IFNA(VLOOKUP(M23,FeiertageGA,5,FALSE),_xlfn.IFNA(VLOOKUP(M23,FeiertageRB,5,FALSE),_xlfn.IFNA(VLOOKUP(M23,Anlaesse,3,FALSE),_xlfn.IFNA(VLOOKUP(M23,Anlaesse2,3,FALSE),_xlfn.IFNA(VLOOKUP(M23,Anlaesse3,3,FALSE),"")))))</f>
        <v/>
      </c>
      <c r="P23" s="18" t="str">
        <f>IF(N23=2,_xlfn.ISOWEEKNUM(M23),"")</f>
        <v/>
      </c>
      <c r="Q23" s="19">
        <f>Q22+1</f>
        <v>45065</v>
      </c>
      <c r="R23" s="17">
        <f>WEEKDAY(Q23,1)</f>
        <v>6</v>
      </c>
      <c r="S23" s="108" t="str">
        <f aca="1">_xlfn.IFNA(VLOOKUP(Q23,FeiertageGA,5,FALSE),_xlfn.IFNA(VLOOKUP(Q23,FeiertageRB,5,FALSE),_xlfn.IFNA(VLOOKUP(Q23,Anlaesse,3,FALSE),_xlfn.IFNA(VLOOKUP(Q23,Anlaesse2,3,FALSE),_xlfn.IFNA(VLOOKUP(Q23,Anlaesse3,3,FALSE),"")))))</f>
        <v/>
      </c>
      <c r="T23" s="18" t="str">
        <f>IF(R23=2,_xlfn.ISOWEEKNUM(Q23),"")</f>
        <v/>
      </c>
      <c r="U23" s="19">
        <f>U22+1</f>
        <v>45096</v>
      </c>
      <c r="V23" s="17">
        <f>WEEKDAY(U23,1)</f>
        <v>2</v>
      </c>
      <c r="W23" s="108" t="str">
        <f aca="1">_xlfn.IFNA(VLOOKUP(U23,FeiertageGA,5,FALSE),_xlfn.IFNA(VLOOKUP(U23,FeiertageRB,5,FALSE),_xlfn.IFNA(VLOOKUP(U23,Anlaesse,3,FALSE),_xlfn.IFNA(VLOOKUP(U23,Anlaesse2,3,FALSE),_xlfn.IFNA(VLOOKUP(U23,Anlaesse3,3,FALSE),"")))))</f>
        <v/>
      </c>
      <c r="X23" s="18">
        <f>IF(V23=2,_xlfn.ISOWEEKNUM(U23),"")</f>
        <v>25</v>
      </c>
      <c r="Y23" s="19">
        <f>Y22+1</f>
        <v>45126</v>
      </c>
      <c r="Z23" s="17">
        <f>WEEKDAY(Y23,1)</f>
        <v>4</v>
      </c>
      <c r="AA23" s="108" t="str">
        <f aca="1">_xlfn.IFNA(VLOOKUP(Y23,FeiertageGA,5,FALSE),_xlfn.IFNA(VLOOKUP(Y23,FeiertageRB,5,FALSE),_xlfn.IFNA(VLOOKUP(Y23,Anlaesse,3,FALSE),_xlfn.IFNA(VLOOKUP(Y23,Anlaesse2,3,FALSE),_xlfn.IFNA(VLOOKUP(Y23,Anlaesse3,3,FALSE),"")))))</f>
        <v/>
      </c>
      <c r="AB23" s="18" t="str">
        <f>IF(Z23=2,_xlfn.ISOWEEKNUM(Y23),"")</f>
        <v/>
      </c>
      <c r="AC23" s="19">
        <f>AC22+1</f>
        <v>45157</v>
      </c>
      <c r="AD23" s="17">
        <f>WEEKDAY(AC23,1)</f>
        <v>7</v>
      </c>
      <c r="AE23" s="108" t="str">
        <f aca="1">_xlfn.IFNA(VLOOKUP(AC23,FeiertageGA,5,FALSE),_xlfn.IFNA(VLOOKUP(AC23,FeiertageRB,5,FALSE),_xlfn.IFNA(VLOOKUP(AC23,Anlaesse,3,FALSE),_xlfn.IFNA(VLOOKUP(AC23,Anlaesse2,3,FALSE),_xlfn.IFNA(VLOOKUP(AC23,Anlaesse3,3,FALSE),"")))))</f>
        <v/>
      </c>
      <c r="AF23" s="18" t="str">
        <f>IF(AD23=2,_xlfn.ISOWEEKNUM(AC23),"")</f>
        <v/>
      </c>
      <c r="AG23" s="19">
        <f>AG22+1</f>
        <v>45188</v>
      </c>
      <c r="AH23" s="17">
        <f>WEEKDAY(AG23,1)</f>
        <v>3</v>
      </c>
      <c r="AI23" s="108" t="str">
        <f aca="1">_xlfn.IFNA(VLOOKUP(AG23,FeiertageGA,5,FALSE),_xlfn.IFNA(VLOOKUP(AG23,FeiertageRB,5,FALSE),_xlfn.IFNA(VLOOKUP(AG23,Anlaesse,3,FALSE),_xlfn.IFNA(VLOOKUP(AG23,Anlaesse2,3,FALSE),_xlfn.IFNA(VLOOKUP(AG23,Anlaesse3,3,FALSE),"")))))</f>
        <v/>
      </c>
      <c r="AJ23" s="18" t="str">
        <f>IF(AH23=2,_xlfn.ISOWEEKNUM(AG23),"")</f>
        <v/>
      </c>
      <c r="AK23" s="19">
        <f>AK22+1</f>
        <v>45218</v>
      </c>
      <c r="AL23" s="17">
        <f>WEEKDAY(AK23,1)</f>
        <v>5</v>
      </c>
      <c r="AM23" s="108" t="str">
        <f aca="1">_xlfn.IFNA(VLOOKUP(AK23,FeiertageGA,5,FALSE),_xlfn.IFNA(VLOOKUP(AK23,FeiertageRB,5,FALSE),_xlfn.IFNA(VLOOKUP(AK23,Anlaesse,3,FALSE),_xlfn.IFNA(VLOOKUP(AK23,Anlaesse2,3,FALSE),_xlfn.IFNA(VLOOKUP(AK23,Anlaesse3,3,FALSE),"")))))</f>
        <v/>
      </c>
      <c r="AN23" s="18" t="str">
        <f>IF(AL23=2,_xlfn.ISOWEEKNUM(AK23),"")</f>
        <v/>
      </c>
      <c r="AO23" s="19">
        <f>AO22+1</f>
        <v>45249</v>
      </c>
      <c r="AP23" s="17">
        <f>WEEKDAY(AO23,1)</f>
        <v>1</v>
      </c>
      <c r="AQ23" s="108" t="str">
        <f aca="1">_xlfn.IFNA(VLOOKUP(AO23,FeiertageGA,5,FALSE),_xlfn.IFNA(VLOOKUP(AO23,FeiertageRB,5,FALSE),_xlfn.IFNA(VLOOKUP(AO23,Anlaesse,3,FALSE),_xlfn.IFNA(VLOOKUP(AO23,Anlaesse2,3,FALSE),_xlfn.IFNA(VLOOKUP(AO23,Anlaesse3,3,FALSE),"")))))</f>
        <v/>
      </c>
      <c r="AR23" s="18" t="str">
        <f>IF(AP23=2,_xlfn.ISOWEEKNUM(AO23),"")</f>
        <v/>
      </c>
      <c r="AS23" s="19">
        <f>AS22+1</f>
        <v>45279</v>
      </c>
      <c r="AT23" s="17">
        <f>WEEKDAY(AS23,1)</f>
        <v>3</v>
      </c>
      <c r="AU23" s="108" t="str">
        <f aca="1">_xlfn.IFNA(VLOOKUP(AS23,FeiertageGA,5,FALSE),_xlfn.IFNA(VLOOKUP(AS23,FeiertageRB,5,FALSE),_xlfn.IFNA(VLOOKUP(AS23,Anlaesse,3,FALSE),_xlfn.IFNA(VLOOKUP(AS23,Anlaesse2,3,FALSE),_xlfn.IFNA(VLOOKUP(AS23,Anlaesse3,3,FALSE),"")))))</f>
        <v/>
      </c>
      <c r="AV23" s="18" t="str">
        <f>IF(AT23=2,_xlfn.ISOWEEKNUM(AS23),"")</f>
        <v/>
      </c>
    </row>
    <row r="24" spans="1:48">
      <c r="A24" s="19">
        <f>A23+1</f>
        <v>44946</v>
      </c>
      <c r="B24" s="17">
        <f>WEEKDAY(A24,1)</f>
        <v>6</v>
      </c>
      <c r="C24" s="108" t="str">
        <f aca="1">_xlfn.IFNA(VLOOKUP(A24,FeiertageGA,5,FALSE),_xlfn.IFNA(VLOOKUP(A24,FeiertageRB,5,FALSE),_xlfn.IFNA(VLOOKUP(A24,Anlaesse,3,FALSE),_xlfn.IFNA(VLOOKUP(A24,Anlaesse2,3,FALSE),_xlfn.IFNA(VLOOKUP(A24,Anlaesse3,3,FALSE),"")))))</f>
        <v/>
      </c>
      <c r="D24" s="18" t="str">
        <f>IF(B24=2,_xlfn.ISOWEEKNUM(A24),"")</f>
        <v/>
      </c>
      <c r="E24" s="19">
        <f>E23+1</f>
        <v>44977</v>
      </c>
      <c r="F24" s="17">
        <f>WEEKDAY(E24,1)</f>
        <v>2</v>
      </c>
      <c r="G24" s="108" t="str">
        <f aca="1">_xlfn.IFNA(VLOOKUP(E24,FeiertageGA,5,FALSE),_xlfn.IFNA(VLOOKUP(E24,FeiertageRB,5,FALSE),_xlfn.IFNA(VLOOKUP(E24,Anlaesse,3,FALSE),_xlfn.IFNA(VLOOKUP(E24,Anlaesse2,3,FALSE),_xlfn.IFNA(VLOOKUP(E24,Anlaesse3,3,FALSE),"")))))</f>
        <v/>
      </c>
      <c r="H24" s="18">
        <f>IF(F24=2,_xlfn.ISOWEEKNUM(E24),"")</f>
        <v>8</v>
      </c>
      <c r="I24" s="19">
        <f>I23+1</f>
        <v>45005</v>
      </c>
      <c r="J24" s="17">
        <f>WEEKDAY(I24,1)</f>
        <v>2</v>
      </c>
      <c r="K24" s="108" t="str">
        <f aca="1">_xlfn.IFNA(VLOOKUP(I24,FeiertageGA,5,FALSE),_xlfn.IFNA(VLOOKUP(I24,FeiertageRB,5,FALSE),_xlfn.IFNA(VLOOKUP(I24,Anlaesse,3,FALSE),_xlfn.IFNA(VLOOKUP(I24,Anlaesse2,3,FALSE),_xlfn.IFNA(VLOOKUP(I24,Anlaesse3,3,FALSE),"")))))</f>
        <v/>
      </c>
      <c r="L24" s="18">
        <f>IF(J24=2,_xlfn.ISOWEEKNUM(I24),"")</f>
        <v>12</v>
      </c>
      <c r="M24" s="19">
        <f>M23+1</f>
        <v>45036</v>
      </c>
      <c r="N24" s="17">
        <f>WEEKDAY(M24,1)</f>
        <v>5</v>
      </c>
      <c r="O24" s="108" t="str">
        <f aca="1">_xlfn.IFNA(VLOOKUP(M24,FeiertageGA,5,FALSE),_xlfn.IFNA(VLOOKUP(M24,FeiertageRB,5,FALSE),_xlfn.IFNA(VLOOKUP(M24,Anlaesse,3,FALSE),_xlfn.IFNA(VLOOKUP(M24,Anlaesse2,3,FALSE),_xlfn.IFNA(VLOOKUP(M24,Anlaesse3,3,FALSE),"")))))</f>
        <v/>
      </c>
      <c r="P24" s="18" t="str">
        <f>IF(N24=2,_xlfn.ISOWEEKNUM(M24),"")</f>
        <v/>
      </c>
      <c r="Q24" s="19">
        <f>Q23+1</f>
        <v>45066</v>
      </c>
      <c r="R24" s="17">
        <f>WEEKDAY(Q24,1)</f>
        <v>7</v>
      </c>
      <c r="S24" s="108" t="str">
        <f aca="1">_xlfn.IFNA(VLOOKUP(Q24,FeiertageGA,5,FALSE),_xlfn.IFNA(VLOOKUP(Q24,FeiertageRB,5,FALSE),_xlfn.IFNA(VLOOKUP(Q24,Anlaesse,3,FALSE),_xlfn.IFNA(VLOOKUP(Q24,Anlaesse2,3,FALSE),_xlfn.IFNA(VLOOKUP(Q24,Anlaesse3,3,FALSE),"")))))</f>
        <v/>
      </c>
      <c r="T24" s="18" t="str">
        <f>IF(R24=2,_xlfn.ISOWEEKNUM(Q24),"")</f>
        <v/>
      </c>
      <c r="U24" s="19">
        <f>U23+1</f>
        <v>45097</v>
      </c>
      <c r="V24" s="17">
        <f>WEEKDAY(U24,1)</f>
        <v>3</v>
      </c>
      <c r="W24" s="108" t="str">
        <f aca="1">_xlfn.IFNA(VLOOKUP(U24,FeiertageGA,5,FALSE),_xlfn.IFNA(VLOOKUP(U24,FeiertageRB,5,FALSE),_xlfn.IFNA(VLOOKUP(U24,Anlaesse,3,FALSE),_xlfn.IFNA(VLOOKUP(U24,Anlaesse2,3,FALSE),_xlfn.IFNA(VLOOKUP(U24,Anlaesse3,3,FALSE),"")))))</f>
        <v/>
      </c>
      <c r="X24" s="18" t="str">
        <f>IF(V24=2,_xlfn.ISOWEEKNUM(U24),"")</f>
        <v/>
      </c>
      <c r="Y24" s="19">
        <f>Y23+1</f>
        <v>45127</v>
      </c>
      <c r="Z24" s="17">
        <f>WEEKDAY(Y24,1)</f>
        <v>5</v>
      </c>
      <c r="AA24" s="108" t="str">
        <f aca="1">_xlfn.IFNA(VLOOKUP(Y24,FeiertageGA,5,FALSE),_xlfn.IFNA(VLOOKUP(Y24,FeiertageRB,5,FALSE),_xlfn.IFNA(VLOOKUP(Y24,Anlaesse,3,FALSE),_xlfn.IFNA(VLOOKUP(Y24,Anlaesse2,3,FALSE),_xlfn.IFNA(VLOOKUP(Y24,Anlaesse3,3,FALSE),"")))))</f>
        <v/>
      </c>
      <c r="AB24" s="18" t="str">
        <f>IF(Z24=2,_xlfn.ISOWEEKNUM(Y24),"")</f>
        <v/>
      </c>
      <c r="AC24" s="19">
        <f>AC23+1</f>
        <v>45158</v>
      </c>
      <c r="AD24" s="17">
        <f>WEEKDAY(AC24,1)</f>
        <v>1</v>
      </c>
      <c r="AE24" s="108" t="str">
        <f aca="1">_xlfn.IFNA(VLOOKUP(AC24,FeiertageGA,5,FALSE),_xlfn.IFNA(VLOOKUP(AC24,FeiertageRB,5,FALSE),_xlfn.IFNA(VLOOKUP(AC24,Anlaesse,3,FALSE),_xlfn.IFNA(VLOOKUP(AC24,Anlaesse2,3,FALSE),_xlfn.IFNA(VLOOKUP(AC24,Anlaesse3,3,FALSE),"")))))</f>
        <v/>
      </c>
      <c r="AF24" s="18" t="str">
        <f>IF(AD24=2,_xlfn.ISOWEEKNUM(AC24),"")</f>
        <v/>
      </c>
      <c r="AG24" s="19">
        <f>AG23+1</f>
        <v>45189</v>
      </c>
      <c r="AH24" s="17">
        <f>WEEKDAY(AG24,1)</f>
        <v>4</v>
      </c>
      <c r="AI24" s="108" t="str">
        <f aca="1">_xlfn.IFNA(VLOOKUP(AG24,FeiertageGA,5,FALSE),_xlfn.IFNA(VLOOKUP(AG24,FeiertageRB,5,FALSE),_xlfn.IFNA(VLOOKUP(AG24,Anlaesse,3,FALSE),_xlfn.IFNA(VLOOKUP(AG24,Anlaesse2,3,FALSE),_xlfn.IFNA(VLOOKUP(AG24,Anlaesse3,3,FALSE),"")))))</f>
        <v/>
      </c>
      <c r="AJ24" s="18" t="str">
        <f>IF(AH24=2,_xlfn.ISOWEEKNUM(AG24),"")</f>
        <v/>
      </c>
      <c r="AK24" s="19">
        <f>AK23+1</f>
        <v>45219</v>
      </c>
      <c r="AL24" s="17">
        <f>WEEKDAY(AK24,1)</f>
        <v>6</v>
      </c>
      <c r="AM24" s="108" t="str">
        <f aca="1">_xlfn.IFNA(VLOOKUP(AK24,FeiertageGA,5,FALSE),_xlfn.IFNA(VLOOKUP(AK24,FeiertageRB,5,FALSE),_xlfn.IFNA(VLOOKUP(AK24,Anlaesse,3,FALSE),_xlfn.IFNA(VLOOKUP(AK24,Anlaesse2,3,FALSE),_xlfn.IFNA(VLOOKUP(AK24,Anlaesse3,3,FALSE),"")))))</f>
        <v/>
      </c>
      <c r="AN24" s="18" t="str">
        <f>IF(AL24=2,_xlfn.ISOWEEKNUM(AK24),"")</f>
        <v/>
      </c>
      <c r="AO24" s="19">
        <f>AO23+1</f>
        <v>45250</v>
      </c>
      <c r="AP24" s="17">
        <f>WEEKDAY(AO24,1)</f>
        <v>2</v>
      </c>
      <c r="AQ24" s="108" t="str">
        <f aca="1">_xlfn.IFNA(VLOOKUP(AO24,FeiertageGA,5,FALSE),_xlfn.IFNA(VLOOKUP(AO24,FeiertageRB,5,FALSE),_xlfn.IFNA(VLOOKUP(AO24,Anlaesse,3,FALSE),_xlfn.IFNA(VLOOKUP(AO24,Anlaesse2,3,FALSE),_xlfn.IFNA(VLOOKUP(AO24,Anlaesse3,3,FALSE),"")))))</f>
        <v/>
      </c>
      <c r="AR24" s="18">
        <f>IF(AP24=2,_xlfn.ISOWEEKNUM(AO24),"")</f>
        <v>47</v>
      </c>
      <c r="AS24" s="19">
        <f>AS23+1</f>
        <v>45280</v>
      </c>
      <c r="AT24" s="17">
        <f>WEEKDAY(AS24,1)</f>
        <v>4</v>
      </c>
      <c r="AU24" s="108" t="str">
        <f aca="1">_xlfn.IFNA(VLOOKUP(AS24,FeiertageGA,5,FALSE),_xlfn.IFNA(VLOOKUP(AS24,FeiertageRB,5,FALSE),_xlfn.IFNA(VLOOKUP(AS24,Anlaesse,3,FALSE),_xlfn.IFNA(VLOOKUP(AS24,Anlaesse2,3,FALSE),_xlfn.IFNA(VLOOKUP(AS24,Anlaesse3,3,FALSE),"")))))</f>
        <v/>
      </c>
      <c r="AV24" s="18" t="str">
        <f>IF(AT24=2,_xlfn.ISOWEEKNUM(AS24),"")</f>
        <v/>
      </c>
    </row>
    <row r="25" spans="1:48">
      <c r="A25" s="19">
        <f>A24+1</f>
        <v>44947</v>
      </c>
      <c r="B25" s="17">
        <f>WEEKDAY(A25,1)</f>
        <v>7</v>
      </c>
      <c r="C25" s="108" t="str">
        <f aca="1">_xlfn.IFNA(VLOOKUP(A25,FeiertageGA,5,FALSE),_xlfn.IFNA(VLOOKUP(A25,FeiertageRB,5,FALSE),_xlfn.IFNA(VLOOKUP(A25,Anlaesse,3,FALSE),_xlfn.IFNA(VLOOKUP(A25,Anlaesse2,3,FALSE),_xlfn.IFNA(VLOOKUP(A25,Anlaesse3,3,FALSE),"")))))</f>
        <v/>
      </c>
      <c r="D25" s="18" t="str">
        <f>IF(B25=2,_xlfn.ISOWEEKNUM(A25),"")</f>
        <v/>
      </c>
      <c r="E25" s="19">
        <f>E24+1</f>
        <v>44978</v>
      </c>
      <c r="F25" s="17">
        <f>WEEKDAY(E25,1)</f>
        <v>3</v>
      </c>
      <c r="G25" s="108" t="str">
        <f aca="1">_xlfn.IFNA(VLOOKUP(E25,FeiertageGA,5,FALSE),_xlfn.IFNA(VLOOKUP(E25,FeiertageRB,5,FALSE),_xlfn.IFNA(VLOOKUP(E25,Anlaesse,3,FALSE),_xlfn.IFNA(VLOOKUP(E25,Anlaesse2,3,FALSE),_xlfn.IFNA(VLOOKUP(E25,Anlaesse3,3,FALSE),"")))))</f>
        <v/>
      </c>
      <c r="H25" s="18" t="str">
        <f>IF(F25=2,_xlfn.ISOWEEKNUM(E25),"")</f>
        <v/>
      </c>
      <c r="I25" s="19">
        <f>I24+1</f>
        <v>45006</v>
      </c>
      <c r="J25" s="17">
        <f>WEEKDAY(I25,1)</f>
        <v>3</v>
      </c>
      <c r="K25" s="108" t="str">
        <f aca="1">_xlfn.IFNA(VLOOKUP(I25,FeiertageGA,5,FALSE),_xlfn.IFNA(VLOOKUP(I25,FeiertageRB,5,FALSE),_xlfn.IFNA(VLOOKUP(I25,Anlaesse,3,FALSE),_xlfn.IFNA(VLOOKUP(I25,Anlaesse2,3,FALSE),_xlfn.IFNA(VLOOKUP(I25,Anlaesse3,3,FALSE),"")))))</f>
        <v/>
      </c>
      <c r="L25" s="18" t="str">
        <f>IF(J25=2,_xlfn.ISOWEEKNUM(I25),"")</f>
        <v/>
      </c>
      <c r="M25" s="19">
        <f>M24+1</f>
        <v>45037</v>
      </c>
      <c r="N25" s="17">
        <f>WEEKDAY(M25,1)</f>
        <v>6</v>
      </c>
      <c r="O25" s="108" t="str">
        <f aca="1">_xlfn.IFNA(VLOOKUP(M25,FeiertageGA,5,FALSE),_xlfn.IFNA(VLOOKUP(M25,FeiertageRB,5,FALSE),_xlfn.IFNA(VLOOKUP(M25,Anlaesse,3,FALSE),_xlfn.IFNA(VLOOKUP(M25,Anlaesse2,3,FALSE),_xlfn.IFNA(VLOOKUP(M25,Anlaesse3,3,FALSE),"")))))</f>
        <v/>
      </c>
      <c r="P25" s="18" t="str">
        <f>IF(N25=2,_xlfn.ISOWEEKNUM(M25),"")</f>
        <v/>
      </c>
      <c r="Q25" s="19">
        <f>Q24+1</f>
        <v>45067</v>
      </c>
      <c r="R25" s="17">
        <f>WEEKDAY(Q25,1)</f>
        <v>1</v>
      </c>
      <c r="S25" s="108" t="str">
        <f aca="1">_xlfn.IFNA(VLOOKUP(Q25,FeiertageGA,5,FALSE),_xlfn.IFNA(VLOOKUP(Q25,FeiertageRB,5,FALSE),_xlfn.IFNA(VLOOKUP(Q25,Anlaesse,3,FALSE),_xlfn.IFNA(VLOOKUP(Q25,Anlaesse2,3,FALSE),_xlfn.IFNA(VLOOKUP(Q25,Anlaesse3,3,FALSE),"")))))</f>
        <v/>
      </c>
      <c r="T25" s="18" t="str">
        <f>IF(R25=2,_xlfn.ISOWEEKNUM(Q25),"")</f>
        <v/>
      </c>
      <c r="U25" s="19">
        <f>U24+1</f>
        <v>45098</v>
      </c>
      <c r="V25" s="17">
        <f>WEEKDAY(U25,1)</f>
        <v>4</v>
      </c>
      <c r="W25" s="108" t="str">
        <f aca="1">_xlfn.IFNA(VLOOKUP(U25,FeiertageGA,5,FALSE),_xlfn.IFNA(VLOOKUP(U25,FeiertageRB,5,FALSE),_xlfn.IFNA(VLOOKUP(U25,Anlaesse,3,FALSE),_xlfn.IFNA(VLOOKUP(U25,Anlaesse2,3,FALSE),_xlfn.IFNA(VLOOKUP(U25,Anlaesse3,3,FALSE),"")))))</f>
        <v/>
      </c>
      <c r="X25" s="18" t="str">
        <f>IF(V25=2,_xlfn.ISOWEEKNUM(U25),"")</f>
        <v/>
      </c>
      <c r="Y25" s="19">
        <f>Y24+1</f>
        <v>45128</v>
      </c>
      <c r="Z25" s="17">
        <f>WEEKDAY(Y25,1)</f>
        <v>6</v>
      </c>
      <c r="AA25" s="108" t="str">
        <f aca="1">_xlfn.IFNA(VLOOKUP(Y25,FeiertageGA,5,FALSE),_xlfn.IFNA(VLOOKUP(Y25,FeiertageRB,5,FALSE),_xlfn.IFNA(VLOOKUP(Y25,Anlaesse,3,FALSE),_xlfn.IFNA(VLOOKUP(Y25,Anlaesse2,3,FALSE),_xlfn.IFNA(VLOOKUP(Y25,Anlaesse3,3,FALSE),"")))))</f>
        <v/>
      </c>
      <c r="AB25" s="18" t="str">
        <f>IF(Z25=2,_xlfn.ISOWEEKNUM(Y25),"")</f>
        <v/>
      </c>
      <c r="AC25" s="19">
        <f>AC24+1</f>
        <v>45159</v>
      </c>
      <c r="AD25" s="17">
        <f>WEEKDAY(AC25,1)</f>
        <v>2</v>
      </c>
      <c r="AE25" s="108" t="str">
        <f aca="1">_xlfn.IFNA(VLOOKUP(AC25,FeiertageGA,5,FALSE),_xlfn.IFNA(VLOOKUP(AC25,FeiertageRB,5,FALSE),_xlfn.IFNA(VLOOKUP(AC25,Anlaesse,3,FALSE),_xlfn.IFNA(VLOOKUP(AC25,Anlaesse2,3,FALSE),_xlfn.IFNA(VLOOKUP(AC25,Anlaesse3,3,FALSE),"")))))</f>
        <v/>
      </c>
      <c r="AF25" s="18">
        <f>IF(AD25=2,_xlfn.ISOWEEKNUM(AC25),"")</f>
        <v>34</v>
      </c>
      <c r="AG25" s="19">
        <f>AG24+1</f>
        <v>45190</v>
      </c>
      <c r="AH25" s="17">
        <f>WEEKDAY(AG25,1)</f>
        <v>5</v>
      </c>
      <c r="AI25" s="108" t="str">
        <f aca="1">_xlfn.IFNA(VLOOKUP(AG25,FeiertageGA,5,FALSE),_xlfn.IFNA(VLOOKUP(AG25,FeiertageRB,5,FALSE),_xlfn.IFNA(VLOOKUP(AG25,Anlaesse,3,FALSE),_xlfn.IFNA(VLOOKUP(AG25,Anlaesse2,3,FALSE),_xlfn.IFNA(VLOOKUP(AG25,Anlaesse3,3,FALSE),"")))))</f>
        <v/>
      </c>
      <c r="AJ25" s="18" t="str">
        <f>IF(AH25=2,_xlfn.ISOWEEKNUM(AG25),"")</f>
        <v/>
      </c>
      <c r="AK25" s="19">
        <f>AK24+1</f>
        <v>45220</v>
      </c>
      <c r="AL25" s="17">
        <f>WEEKDAY(AK25,1)</f>
        <v>7</v>
      </c>
      <c r="AM25" s="108" t="str">
        <f aca="1">_xlfn.IFNA(VLOOKUP(AK25,FeiertageGA,5,FALSE),_xlfn.IFNA(VLOOKUP(AK25,FeiertageRB,5,FALSE),_xlfn.IFNA(VLOOKUP(AK25,Anlaesse,3,FALSE),_xlfn.IFNA(VLOOKUP(AK25,Anlaesse2,3,FALSE),_xlfn.IFNA(VLOOKUP(AK25,Anlaesse3,3,FALSE),"")))))</f>
        <v/>
      </c>
      <c r="AN25" s="18" t="str">
        <f>IF(AL25=2,_xlfn.ISOWEEKNUM(AK25),"")</f>
        <v/>
      </c>
      <c r="AO25" s="19">
        <f>AO24+1</f>
        <v>45251</v>
      </c>
      <c r="AP25" s="17">
        <f>WEEKDAY(AO25,1)</f>
        <v>3</v>
      </c>
      <c r="AQ25" s="108" t="str">
        <f aca="1">_xlfn.IFNA(VLOOKUP(AO25,FeiertageGA,5,FALSE),_xlfn.IFNA(VLOOKUP(AO25,FeiertageRB,5,FALSE),_xlfn.IFNA(VLOOKUP(AO25,Anlaesse,3,FALSE),_xlfn.IFNA(VLOOKUP(AO25,Anlaesse2,3,FALSE),_xlfn.IFNA(VLOOKUP(AO25,Anlaesse3,3,FALSE),"")))))</f>
        <v/>
      </c>
      <c r="AR25" s="18" t="str">
        <f>IF(AP25=2,_xlfn.ISOWEEKNUM(AO25),"")</f>
        <v/>
      </c>
      <c r="AS25" s="19">
        <f>AS24+1</f>
        <v>45281</v>
      </c>
      <c r="AT25" s="17">
        <f>WEEKDAY(AS25,1)</f>
        <v>5</v>
      </c>
      <c r="AU25" s="108" t="str">
        <f aca="1">_xlfn.IFNA(VLOOKUP(AS25,FeiertageGA,5,FALSE),_xlfn.IFNA(VLOOKUP(AS25,FeiertageRB,5,FALSE),_xlfn.IFNA(VLOOKUP(AS25,Anlaesse,3,FALSE),_xlfn.IFNA(VLOOKUP(AS25,Anlaesse2,3,FALSE),_xlfn.IFNA(VLOOKUP(AS25,Anlaesse3,3,FALSE),"")))))</f>
        <v/>
      </c>
      <c r="AV25" s="18" t="str">
        <f>IF(AT25=2,_xlfn.ISOWEEKNUM(AS25),"")</f>
        <v/>
      </c>
    </row>
    <row r="26" spans="1:48">
      <c r="A26" s="19">
        <f>A25+1</f>
        <v>44948</v>
      </c>
      <c r="B26" s="17">
        <f>WEEKDAY(A26,1)</f>
        <v>1</v>
      </c>
      <c r="C26" s="108" t="str">
        <f aca="1">_xlfn.IFNA(VLOOKUP(A26,FeiertageGA,5,FALSE),_xlfn.IFNA(VLOOKUP(A26,FeiertageRB,5,FALSE),_xlfn.IFNA(VLOOKUP(A26,Anlaesse,3,FALSE),_xlfn.IFNA(VLOOKUP(A26,Anlaesse2,3,FALSE),_xlfn.IFNA(VLOOKUP(A26,Anlaesse3,3,FALSE),"")))))</f>
        <v/>
      </c>
      <c r="D26" s="18" t="str">
        <f>IF(B26=2,_xlfn.ISOWEEKNUM(A26),"")</f>
        <v/>
      </c>
      <c r="E26" s="19">
        <f>E25+1</f>
        <v>44979</v>
      </c>
      <c r="F26" s="17">
        <f>WEEKDAY(E26,1)</f>
        <v>4</v>
      </c>
      <c r="G26" s="108" t="str">
        <f aca="1">_xlfn.IFNA(VLOOKUP(E26,FeiertageGA,5,FALSE),_xlfn.IFNA(VLOOKUP(E26,FeiertageRB,5,FALSE),_xlfn.IFNA(VLOOKUP(E26,Anlaesse,3,FALSE),_xlfn.IFNA(VLOOKUP(E26,Anlaesse2,3,FALSE),_xlfn.IFNA(VLOOKUP(E26,Anlaesse3,3,FALSE),"")))))</f>
        <v/>
      </c>
      <c r="H26" s="18" t="str">
        <f>IF(F26=2,_xlfn.ISOWEEKNUM(E26),"")</f>
        <v/>
      </c>
      <c r="I26" s="19">
        <f>I25+1</f>
        <v>45007</v>
      </c>
      <c r="J26" s="17">
        <f>WEEKDAY(I26,1)</f>
        <v>4</v>
      </c>
      <c r="K26" s="108" t="str">
        <f aca="1">_xlfn.IFNA(VLOOKUP(I26,FeiertageGA,5,FALSE),_xlfn.IFNA(VLOOKUP(I26,FeiertageRB,5,FALSE),_xlfn.IFNA(VLOOKUP(I26,Anlaesse,3,FALSE),_xlfn.IFNA(VLOOKUP(I26,Anlaesse2,3,FALSE),_xlfn.IFNA(VLOOKUP(I26,Anlaesse3,3,FALSE),"")))))</f>
        <v/>
      </c>
      <c r="L26" s="18" t="str">
        <f>IF(J26=2,_xlfn.ISOWEEKNUM(I26),"")</f>
        <v/>
      </c>
      <c r="M26" s="19">
        <f>M25+1</f>
        <v>45038</v>
      </c>
      <c r="N26" s="17">
        <f>WEEKDAY(M26,1)</f>
        <v>7</v>
      </c>
      <c r="O26" s="108" t="str">
        <f aca="1">_xlfn.IFNA(VLOOKUP(M26,FeiertageGA,5,FALSE),_xlfn.IFNA(VLOOKUP(M26,FeiertageRB,5,FALSE),_xlfn.IFNA(VLOOKUP(M26,Anlaesse,3,FALSE),_xlfn.IFNA(VLOOKUP(M26,Anlaesse2,3,FALSE),_xlfn.IFNA(VLOOKUP(M26,Anlaesse3,3,FALSE),"")))))</f>
        <v/>
      </c>
      <c r="P26" s="18" t="str">
        <f>IF(N26=2,_xlfn.ISOWEEKNUM(M26),"")</f>
        <v/>
      </c>
      <c r="Q26" s="19">
        <f>Q25+1</f>
        <v>45068</v>
      </c>
      <c r="R26" s="17">
        <f>WEEKDAY(Q26,1)</f>
        <v>2</v>
      </c>
      <c r="S26" s="108" t="str">
        <f aca="1">_xlfn.IFNA(VLOOKUP(Q26,FeiertageGA,5,FALSE),_xlfn.IFNA(VLOOKUP(Q26,FeiertageRB,5,FALSE),_xlfn.IFNA(VLOOKUP(Q26,Anlaesse,3,FALSE),_xlfn.IFNA(VLOOKUP(Q26,Anlaesse2,3,FALSE),_xlfn.IFNA(VLOOKUP(Q26,Anlaesse3,3,FALSE),"")))))</f>
        <v/>
      </c>
      <c r="T26" s="18">
        <f>IF(R26=2,_xlfn.ISOWEEKNUM(Q26),"")</f>
        <v>21</v>
      </c>
      <c r="U26" s="19">
        <f>U25+1</f>
        <v>45099</v>
      </c>
      <c r="V26" s="17">
        <f>WEEKDAY(U26,1)</f>
        <v>5</v>
      </c>
      <c r="W26" s="108" t="str">
        <f aca="1">_xlfn.IFNA(VLOOKUP(U26,FeiertageGA,5,FALSE),_xlfn.IFNA(VLOOKUP(U26,FeiertageRB,5,FALSE),_xlfn.IFNA(VLOOKUP(U26,Anlaesse,3,FALSE),_xlfn.IFNA(VLOOKUP(U26,Anlaesse2,3,FALSE),_xlfn.IFNA(VLOOKUP(U26,Anlaesse3,3,FALSE),"")))))</f>
        <v/>
      </c>
      <c r="X26" s="18" t="str">
        <f>IF(V26=2,_xlfn.ISOWEEKNUM(U26),"")</f>
        <v/>
      </c>
      <c r="Y26" s="19">
        <f>Y25+1</f>
        <v>45129</v>
      </c>
      <c r="Z26" s="17">
        <f>WEEKDAY(Y26,1)</f>
        <v>7</v>
      </c>
      <c r="AA26" s="108" t="str">
        <f aca="1">_xlfn.IFNA(VLOOKUP(Y26,FeiertageGA,5,FALSE),_xlfn.IFNA(VLOOKUP(Y26,FeiertageRB,5,FALSE),_xlfn.IFNA(VLOOKUP(Y26,Anlaesse,3,FALSE),_xlfn.IFNA(VLOOKUP(Y26,Anlaesse2,3,FALSE),_xlfn.IFNA(VLOOKUP(Y26,Anlaesse3,3,FALSE),"")))))</f>
        <v/>
      </c>
      <c r="AB26" s="18" t="str">
        <f>IF(Z26=2,_xlfn.ISOWEEKNUM(Y26),"")</f>
        <v/>
      </c>
      <c r="AC26" s="19">
        <f>AC25+1</f>
        <v>45160</v>
      </c>
      <c r="AD26" s="17">
        <f>WEEKDAY(AC26,1)</f>
        <v>3</v>
      </c>
      <c r="AE26" s="108" t="str">
        <f aca="1">_xlfn.IFNA(VLOOKUP(AC26,FeiertageGA,5,FALSE),_xlfn.IFNA(VLOOKUP(AC26,FeiertageRB,5,FALSE),_xlfn.IFNA(VLOOKUP(AC26,Anlaesse,3,FALSE),_xlfn.IFNA(VLOOKUP(AC26,Anlaesse2,3,FALSE),_xlfn.IFNA(VLOOKUP(AC26,Anlaesse3,3,FALSE),"")))))</f>
        <v/>
      </c>
      <c r="AF26" s="18" t="str">
        <f>IF(AD26=2,_xlfn.ISOWEEKNUM(AC26),"")</f>
        <v/>
      </c>
      <c r="AG26" s="19">
        <f>AG25+1</f>
        <v>45191</v>
      </c>
      <c r="AH26" s="17">
        <f>WEEKDAY(AG26,1)</f>
        <v>6</v>
      </c>
      <c r="AI26" s="108" t="str">
        <f aca="1">_xlfn.IFNA(VLOOKUP(AG26,FeiertageGA,5,FALSE),_xlfn.IFNA(VLOOKUP(AG26,FeiertageRB,5,FALSE),_xlfn.IFNA(VLOOKUP(AG26,Anlaesse,3,FALSE),_xlfn.IFNA(VLOOKUP(AG26,Anlaesse2,3,FALSE),_xlfn.IFNA(VLOOKUP(AG26,Anlaesse3,3,FALSE),"")))))</f>
        <v/>
      </c>
      <c r="AJ26" s="18" t="str">
        <f>IF(AH26=2,_xlfn.ISOWEEKNUM(AG26),"")</f>
        <v/>
      </c>
      <c r="AK26" s="19">
        <f>AK25+1</f>
        <v>45221</v>
      </c>
      <c r="AL26" s="17">
        <f>WEEKDAY(AK26,1)</f>
        <v>1</v>
      </c>
      <c r="AM26" s="108" t="str">
        <f aca="1">_xlfn.IFNA(VLOOKUP(AK26,FeiertageGA,5,FALSE),_xlfn.IFNA(VLOOKUP(AK26,FeiertageRB,5,FALSE),_xlfn.IFNA(VLOOKUP(AK26,Anlaesse,3,FALSE),_xlfn.IFNA(VLOOKUP(AK26,Anlaesse2,3,FALSE),_xlfn.IFNA(VLOOKUP(AK26,Anlaesse3,3,FALSE),"")))))</f>
        <v/>
      </c>
      <c r="AN26" s="18" t="str">
        <f>IF(AL26=2,_xlfn.ISOWEEKNUM(AK26),"")</f>
        <v/>
      </c>
      <c r="AO26" s="19">
        <f>AO25+1</f>
        <v>45252</v>
      </c>
      <c r="AP26" s="17">
        <f>WEEKDAY(AO26,1)</f>
        <v>4</v>
      </c>
      <c r="AQ26" s="108" t="str">
        <f aca="1">_xlfn.IFNA(VLOOKUP(AO26,FeiertageGA,5,FALSE),_xlfn.IFNA(VLOOKUP(AO26,FeiertageRB,5,FALSE),_xlfn.IFNA(VLOOKUP(AO26,Anlaesse,3,FALSE),_xlfn.IFNA(VLOOKUP(AO26,Anlaesse2,3,FALSE),_xlfn.IFNA(VLOOKUP(AO26,Anlaesse3,3,FALSE),"")))))</f>
        <v>Buß- und Bettag</v>
      </c>
      <c r="AR26" s="18" t="str">
        <f>IF(AP26=2,_xlfn.ISOWEEKNUM(AO26),"")</f>
        <v/>
      </c>
      <c r="AS26" s="19">
        <f>AS25+1</f>
        <v>45282</v>
      </c>
      <c r="AT26" s="17">
        <f>WEEKDAY(AS26,1)</f>
        <v>6</v>
      </c>
      <c r="AU26" s="108" t="str">
        <f aca="1">_xlfn.IFNA(VLOOKUP(AS26,FeiertageGA,5,FALSE),_xlfn.IFNA(VLOOKUP(AS26,FeiertageRB,5,FALSE),_xlfn.IFNA(VLOOKUP(AS26,Anlaesse,3,FALSE),_xlfn.IFNA(VLOOKUP(AS26,Anlaesse2,3,FALSE),_xlfn.IFNA(VLOOKUP(AS26,Anlaesse3,3,FALSE),"")))))</f>
        <v/>
      </c>
      <c r="AV26" s="18" t="str">
        <f>IF(AT26=2,_xlfn.ISOWEEKNUM(AS26),"")</f>
        <v/>
      </c>
    </row>
    <row r="27" spans="1:48">
      <c r="A27" s="19">
        <f>A26+1</f>
        <v>44949</v>
      </c>
      <c r="B27" s="17">
        <f>WEEKDAY(A27,1)</f>
        <v>2</v>
      </c>
      <c r="C27" s="108" t="str">
        <f aca="1">_xlfn.IFNA(VLOOKUP(A27,FeiertageGA,5,FALSE),_xlfn.IFNA(VLOOKUP(A27,FeiertageRB,5,FALSE),_xlfn.IFNA(VLOOKUP(A27,Anlaesse,3,FALSE),_xlfn.IFNA(VLOOKUP(A27,Anlaesse2,3,FALSE),_xlfn.IFNA(VLOOKUP(A27,Anlaesse3,3,FALSE),"")))))</f>
        <v/>
      </c>
      <c r="D27" s="18">
        <f>IF(B27=2,_xlfn.ISOWEEKNUM(A27),"")</f>
        <v>4</v>
      </c>
      <c r="E27" s="19">
        <f>E26+1</f>
        <v>44980</v>
      </c>
      <c r="F27" s="17">
        <f>WEEKDAY(E27,1)</f>
        <v>5</v>
      </c>
      <c r="G27" s="108" t="str">
        <f aca="1">_xlfn.IFNA(VLOOKUP(E27,FeiertageGA,5,FALSE),_xlfn.IFNA(VLOOKUP(E27,FeiertageRB,5,FALSE),_xlfn.IFNA(VLOOKUP(E27,Anlaesse,3,FALSE),_xlfn.IFNA(VLOOKUP(E27,Anlaesse2,3,FALSE),_xlfn.IFNA(VLOOKUP(E27,Anlaesse3,3,FALSE),"")))))</f>
        <v/>
      </c>
      <c r="H27" s="18" t="str">
        <f>IF(F27=2,_xlfn.ISOWEEKNUM(E27),"")</f>
        <v/>
      </c>
      <c r="I27" s="19">
        <f>I26+1</f>
        <v>45008</v>
      </c>
      <c r="J27" s="17">
        <f>WEEKDAY(I27,1)</f>
        <v>5</v>
      </c>
      <c r="K27" s="108" t="str">
        <f aca="1">_xlfn.IFNA(VLOOKUP(I27,FeiertageGA,5,FALSE),_xlfn.IFNA(VLOOKUP(I27,FeiertageRB,5,FALSE),_xlfn.IFNA(VLOOKUP(I27,Anlaesse,3,FALSE),_xlfn.IFNA(VLOOKUP(I27,Anlaesse2,3,FALSE),_xlfn.IFNA(VLOOKUP(I27,Anlaesse3,3,FALSE),"")))))</f>
        <v/>
      </c>
      <c r="L27" s="18" t="str">
        <f>IF(J27=2,_xlfn.ISOWEEKNUM(I27),"")</f>
        <v/>
      </c>
      <c r="M27" s="19">
        <f>M26+1</f>
        <v>45039</v>
      </c>
      <c r="N27" s="17">
        <f>WEEKDAY(M27,1)</f>
        <v>1</v>
      </c>
      <c r="O27" s="108" t="str">
        <f aca="1">_xlfn.IFNA(VLOOKUP(M27,FeiertageGA,5,FALSE),_xlfn.IFNA(VLOOKUP(M27,FeiertageRB,5,FALSE),_xlfn.IFNA(VLOOKUP(M27,Anlaesse,3,FALSE),_xlfn.IFNA(VLOOKUP(M27,Anlaesse2,3,FALSE),_xlfn.IFNA(VLOOKUP(M27,Anlaesse3,3,FALSE),"")))))</f>
        <v/>
      </c>
      <c r="P27" s="18" t="str">
        <f>IF(N27=2,_xlfn.ISOWEEKNUM(M27),"")</f>
        <v/>
      </c>
      <c r="Q27" s="19">
        <f>Q26+1</f>
        <v>45069</v>
      </c>
      <c r="R27" s="17">
        <f>WEEKDAY(Q27,1)</f>
        <v>3</v>
      </c>
      <c r="S27" s="108" t="str">
        <f aca="1">_xlfn.IFNA(VLOOKUP(Q27,FeiertageGA,5,FALSE),_xlfn.IFNA(VLOOKUP(Q27,FeiertageRB,5,FALSE),_xlfn.IFNA(VLOOKUP(Q27,Anlaesse,3,FALSE),_xlfn.IFNA(VLOOKUP(Q27,Anlaesse2,3,FALSE),_xlfn.IFNA(VLOOKUP(Q27,Anlaesse3,3,FALSE),"")))))</f>
        <v/>
      </c>
      <c r="T27" s="18" t="str">
        <f>IF(R27=2,_xlfn.ISOWEEKNUM(Q27),"")</f>
        <v/>
      </c>
      <c r="U27" s="19">
        <f>U26+1</f>
        <v>45100</v>
      </c>
      <c r="V27" s="17">
        <f>WEEKDAY(U27,1)</f>
        <v>6</v>
      </c>
      <c r="W27" s="108" t="str">
        <f aca="1">_xlfn.IFNA(VLOOKUP(U27,FeiertageGA,5,FALSE),_xlfn.IFNA(VLOOKUP(U27,FeiertageRB,5,FALSE),_xlfn.IFNA(VLOOKUP(U27,Anlaesse,3,FALSE),_xlfn.IFNA(VLOOKUP(U27,Anlaesse2,3,FALSE),_xlfn.IFNA(VLOOKUP(U27,Anlaesse3,3,FALSE),"")))))</f>
        <v/>
      </c>
      <c r="X27" s="18" t="str">
        <f>IF(V27=2,_xlfn.ISOWEEKNUM(U27),"")</f>
        <v/>
      </c>
      <c r="Y27" s="19">
        <f>Y26+1</f>
        <v>45130</v>
      </c>
      <c r="Z27" s="17">
        <f>WEEKDAY(Y27,1)</f>
        <v>1</v>
      </c>
      <c r="AA27" s="108" t="str">
        <f aca="1">_xlfn.IFNA(VLOOKUP(Y27,FeiertageGA,5,FALSE),_xlfn.IFNA(VLOOKUP(Y27,FeiertageRB,5,FALSE),_xlfn.IFNA(VLOOKUP(Y27,Anlaesse,3,FALSE),_xlfn.IFNA(VLOOKUP(Y27,Anlaesse2,3,FALSE),_xlfn.IFNA(VLOOKUP(Y27,Anlaesse3,3,FALSE),"")))))</f>
        <v/>
      </c>
      <c r="AB27" s="18" t="str">
        <f>IF(Z27=2,_xlfn.ISOWEEKNUM(Y27),"")</f>
        <v/>
      </c>
      <c r="AC27" s="19">
        <f>AC26+1</f>
        <v>45161</v>
      </c>
      <c r="AD27" s="17">
        <f>WEEKDAY(AC27,1)</f>
        <v>4</v>
      </c>
      <c r="AE27" s="108" t="str">
        <f aca="1">_xlfn.IFNA(VLOOKUP(AC27,FeiertageGA,5,FALSE),_xlfn.IFNA(VLOOKUP(AC27,FeiertageRB,5,FALSE),_xlfn.IFNA(VLOOKUP(AC27,Anlaesse,3,FALSE),_xlfn.IFNA(VLOOKUP(AC27,Anlaesse2,3,FALSE),_xlfn.IFNA(VLOOKUP(AC27,Anlaesse3,3,FALSE),"")))))</f>
        <v/>
      </c>
      <c r="AF27" s="18" t="str">
        <f>IF(AD27=2,_xlfn.ISOWEEKNUM(AC27),"")</f>
        <v/>
      </c>
      <c r="AG27" s="19">
        <f>AG26+1</f>
        <v>45192</v>
      </c>
      <c r="AH27" s="17">
        <f>WEEKDAY(AG27,1)</f>
        <v>7</v>
      </c>
      <c r="AI27" s="108" t="str">
        <f aca="1">_xlfn.IFNA(VLOOKUP(AG27,FeiertageGA,5,FALSE),_xlfn.IFNA(VLOOKUP(AG27,FeiertageRB,5,FALSE),_xlfn.IFNA(VLOOKUP(AG27,Anlaesse,3,FALSE),_xlfn.IFNA(VLOOKUP(AG27,Anlaesse2,3,FALSE),_xlfn.IFNA(VLOOKUP(AG27,Anlaesse3,3,FALSE),"")))))</f>
        <v/>
      </c>
      <c r="AJ27" s="18" t="str">
        <f>IF(AH27=2,_xlfn.ISOWEEKNUM(AG27),"")</f>
        <v/>
      </c>
      <c r="AK27" s="19">
        <f>AK26+1</f>
        <v>45222</v>
      </c>
      <c r="AL27" s="17">
        <f>WEEKDAY(AK27,1)</f>
        <v>2</v>
      </c>
      <c r="AM27" s="108" t="str">
        <f aca="1">_xlfn.IFNA(VLOOKUP(AK27,FeiertageGA,5,FALSE),_xlfn.IFNA(VLOOKUP(AK27,FeiertageRB,5,FALSE),_xlfn.IFNA(VLOOKUP(AK27,Anlaesse,3,FALSE),_xlfn.IFNA(VLOOKUP(AK27,Anlaesse2,3,FALSE),_xlfn.IFNA(VLOOKUP(AK27,Anlaesse3,3,FALSE),"")))))</f>
        <v/>
      </c>
      <c r="AN27" s="18">
        <f>IF(AL27=2,_xlfn.ISOWEEKNUM(AK27),"")</f>
        <v>43</v>
      </c>
      <c r="AO27" s="19">
        <f>AO26+1</f>
        <v>45253</v>
      </c>
      <c r="AP27" s="17">
        <f>WEEKDAY(AO27,1)</f>
        <v>5</v>
      </c>
      <c r="AQ27" s="108" t="str">
        <f aca="1">_xlfn.IFNA(VLOOKUP(AO27,FeiertageGA,5,FALSE),_xlfn.IFNA(VLOOKUP(AO27,FeiertageRB,5,FALSE),_xlfn.IFNA(VLOOKUP(AO27,Anlaesse,3,FALSE),_xlfn.IFNA(VLOOKUP(AO27,Anlaesse2,3,FALSE),_xlfn.IFNA(VLOOKUP(AO27,Anlaesse3,3,FALSE),"")))))</f>
        <v/>
      </c>
      <c r="AR27" s="18" t="str">
        <f>IF(AP27=2,_xlfn.ISOWEEKNUM(AO27),"")</f>
        <v/>
      </c>
      <c r="AS27" s="19">
        <f>AS26+1</f>
        <v>45283</v>
      </c>
      <c r="AT27" s="17">
        <f>WEEKDAY(AS27,1)</f>
        <v>7</v>
      </c>
      <c r="AU27" s="108" t="str">
        <f aca="1">_xlfn.IFNA(VLOOKUP(AS27,FeiertageGA,5,FALSE),_xlfn.IFNA(VLOOKUP(AS27,FeiertageRB,5,FALSE),_xlfn.IFNA(VLOOKUP(AS27,Anlaesse,3,FALSE),_xlfn.IFNA(VLOOKUP(AS27,Anlaesse2,3,FALSE),_xlfn.IFNA(VLOOKUP(AS27,Anlaesse3,3,FALSE),"")))))</f>
        <v/>
      </c>
      <c r="AV27" s="18" t="str">
        <f>IF(AT27=2,_xlfn.ISOWEEKNUM(AS27),"")</f>
        <v/>
      </c>
    </row>
    <row r="28" spans="1:48">
      <c r="A28" s="19">
        <f>A27+1</f>
        <v>44950</v>
      </c>
      <c r="B28" s="17">
        <f>WEEKDAY(A28,1)</f>
        <v>3</v>
      </c>
      <c r="C28" s="108" t="str">
        <f aca="1">_xlfn.IFNA(VLOOKUP(A28,FeiertageGA,5,FALSE),_xlfn.IFNA(VLOOKUP(A28,FeiertageRB,5,FALSE),_xlfn.IFNA(VLOOKUP(A28,Anlaesse,3,FALSE),_xlfn.IFNA(VLOOKUP(A28,Anlaesse2,3,FALSE),_xlfn.IFNA(VLOOKUP(A28,Anlaesse3,3,FALSE),"")))))</f>
        <v/>
      </c>
      <c r="D28" s="18" t="str">
        <f>IF(B28=2,_xlfn.ISOWEEKNUM(A28),"")</f>
        <v/>
      </c>
      <c r="E28" s="19">
        <f>E27+1</f>
        <v>44981</v>
      </c>
      <c r="F28" s="17">
        <f>WEEKDAY(E28,1)</f>
        <v>6</v>
      </c>
      <c r="G28" s="108" t="str">
        <f aca="1">_xlfn.IFNA(VLOOKUP(E28,FeiertageGA,5,FALSE),_xlfn.IFNA(VLOOKUP(E28,FeiertageRB,5,FALSE),_xlfn.IFNA(VLOOKUP(E28,Anlaesse,3,FALSE),_xlfn.IFNA(VLOOKUP(E28,Anlaesse2,3,FALSE),_xlfn.IFNA(VLOOKUP(E28,Anlaesse3,3,FALSE),"")))))</f>
        <v/>
      </c>
      <c r="H28" s="18" t="str">
        <f>IF(F28=2,_xlfn.ISOWEEKNUM(E28),"")</f>
        <v/>
      </c>
      <c r="I28" s="19">
        <f>I27+1</f>
        <v>45009</v>
      </c>
      <c r="J28" s="17">
        <f>WEEKDAY(I28,1)</f>
        <v>6</v>
      </c>
      <c r="K28" s="108" t="str">
        <f aca="1">_xlfn.IFNA(VLOOKUP(I28,FeiertageGA,5,FALSE),_xlfn.IFNA(VLOOKUP(I28,FeiertageRB,5,FALSE),_xlfn.IFNA(VLOOKUP(I28,Anlaesse,3,FALSE),_xlfn.IFNA(VLOOKUP(I28,Anlaesse2,3,FALSE),_xlfn.IFNA(VLOOKUP(I28,Anlaesse3,3,FALSE),"")))))</f>
        <v/>
      </c>
      <c r="L28" s="18" t="str">
        <f>IF(J28=2,_xlfn.ISOWEEKNUM(I28),"")</f>
        <v/>
      </c>
      <c r="M28" s="19">
        <f>M27+1</f>
        <v>45040</v>
      </c>
      <c r="N28" s="17">
        <f>WEEKDAY(M28,1)</f>
        <v>2</v>
      </c>
      <c r="O28" s="108" t="str">
        <f aca="1">_xlfn.IFNA(VLOOKUP(M28,FeiertageGA,5,FALSE),_xlfn.IFNA(VLOOKUP(M28,FeiertageRB,5,FALSE),_xlfn.IFNA(VLOOKUP(M28,Anlaesse,3,FALSE),_xlfn.IFNA(VLOOKUP(M28,Anlaesse2,3,FALSE),_xlfn.IFNA(VLOOKUP(M28,Anlaesse3,3,FALSE),"")))))</f>
        <v/>
      </c>
      <c r="P28" s="18">
        <f>IF(N28=2,_xlfn.ISOWEEKNUM(M28),"")</f>
        <v>17</v>
      </c>
      <c r="Q28" s="19">
        <f>Q27+1</f>
        <v>45070</v>
      </c>
      <c r="R28" s="17">
        <f>WEEKDAY(Q28,1)</f>
        <v>4</v>
      </c>
      <c r="S28" s="108" t="str">
        <f aca="1">_xlfn.IFNA(VLOOKUP(Q28,FeiertageGA,5,FALSE),_xlfn.IFNA(VLOOKUP(Q28,FeiertageRB,5,FALSE),_xlfn.IFNA(VLOOKUP(Q28,Anlaesse,3,FALSE),_xlfn.IFNA(VLOOKUP(Q28,Anlaesse2,3,FALSE),_xlfn.IFNA(VLOOKUP(Q28,Anlaesse3,3,FALSE),"")))))</f>
        <v/>
      </c>
      <c r="T28" s="18" t="str">
        <f>IF(R28=2,_xlfn.ISOWEEKNUM(Q28),"")</f>
        <v/>
      </c>
      <c r="U28" s="19">
        <f>U27+1</f>
        <v>45101</v>
      </c>
      <c r="V28" s="17">
        <f>WEEKDAY(U28,1)</f>
        <v>7</v>
      </c>
      <c r="W28" s="108" t="str">
        <f aca="1">_xlfn.IFNA(VLOOKUP(U28,FeiertageGA,5,FALSE),_xlfn.IFNA(VLOOKUP(U28,FeiertageRB,5,FALSE),_xlfn.IFNA(VLOOKUP(U28,Anlaesse,3,FALSE),_xlfn.IFNA(VLOOKUP(U28,Anlaesse2,3,FALSE),_xlfn.IFNA(VLOOKUP(U28,Anlaesse3,3,FALSE),"")))))</f>
        <v/>
      </c>
      <c r="X28" s="18" t="str">
        <f>IF(V28=2,_xlfn.ISOWEEKNUM(U28),"")</f>
        <v/>
      </c>
      <c r="Y28" s="19">
        <f>Y27+1</f>
        <v>45131</v>
      </c>
      <c r="Z28" s="17">
        <f>WEEKDAY(Y28,1)</f>
        <v>2</v>
      </c>
      <c r="AA28" s="108" t="str">
        <f aca="1">_xlfn.IFNA(VLOOKUP(Y28,FeiertageGA,5,FALSE),_xlfn.IFNA(VLOOKUP(Y28,FeiertageRB,5,FALSE),_xlfn.IFNA(VLOOKUP(Y28,Anlaesse,3,FALSE),_xlfn.IFNA(VLOOKUP(Y28,Anlaesse2,3,FALSE),_xlfn.IFNA(VLOOKUP(Y28,Anlaesse3,3,FALSE),"")))))</f>
        <v/>
      </c>
      <c r="AB28" s="18">
        <f>IF(Z28=2,_xlfn.ISOWEEKNUM(Y28),"")</f>
        <v>30</v>
      </c>
      <c r="AC28" s="19">
        <f>AC27+1</f>
        <v>45162</v>
      </c>
      <c r="AD28" s="17">
        <f>WEEKDAY(AC28,1)</f>
        <v>5</v>
      </c>
      <c r="AE28" s="108" t="str">
        <f aca="1">_xlfn.IFNA(VLOOKUP(AC28,FeiertageGA,5,FALSE),_xlfn.IFNA(VLOOKUP(AC28,FeiertageRB,5,FALSE),_xlfn.IFNA(VLOOKUP(AC28,Anlaesse,3,FALSE),_xlfn.IFNA(VLOOKUP(AC28,Anlaesse2,3,FALSE),_xlfn.IFNA(VLOOKUP(AC28,Anlaesse3,3,FALSE),"")))))</f>
        <v/>
      </c>
      <c r="AF28" s="18" t="str">
        <f>IF(AD28=2,_xlfn.ISOWEEKNUM(AC28),"")</f>
        <v/>
      </c>
      <c r="AG28" s="19">
        <f>AG27+1</f>
        <v>45193</v>
      </c>
      <c r="AH28" s="17">
        <f>WEEKDAY(AG28,1)</f>
        <v>1</v>
      </c>
      <c r="AI28" s="108" t="str">
        <f aca="1">_xlfn.IFNA(VLOOKUP(AG28,FeiertageGA,5,FALSE),_xlfn.IFNA(VLOOKUP(AG28,FeiertageRB,5,FALSE),_xlfn.IFNA(VLOOKUP(AG28,Anlaesse,3,FALSE),_xlfn.IFNA(VLOOKUP(AG28,Anlaesse2,3,FALSE),_xlfn.IFNA(VLOOKUP(AG28,Anlaesse3,3,FALSE),"")))))</f>
        <v/>
      </c>
      <c r="AJ28" s="18" t="str">
        <f>IF(AH28=2,_xlfn.ISOWEEKNUM(AG28),"")</f>
        <v/>
      </c>
      <c r="AK28" s="19">
        <f>AK27+1</f>
        <v>45223</v>
      </c>
      <c r="AL28" s="17">
        <f>WEEKDAY(AK28,1)</f>
        <v>3</v>
      </c>
      <c r="AM28" s="108" t="str">
        <f aca="1">_xlfn.IFNA(VLOOKUP(AK28,FeiertageGA,5,FALSE),_xlfn.IFNA(VLOOKUP(AK28,FeiertageRB,5,FALSE),_xlfn.IFNA(VLOOKUP(AK28,Anlaesse,3,FALSE),_xlfn.IFNA(VLOOKUP(AK28,Anlaesse2,3,FALSE),_xlfn.IFNA(VLOOKUP(AK28,Anlaesse3,3,FALSE),"")))))</f>
        <v/>
      </c>
      <c r="AN28" s="18" t="str">
        <f>IF(AL28=2,_xlfn.ISOWEEKNUM(AK28),"")</f>
        <v/>
      </c>
      <c r="AO28" s="19">
        <f>AO27+1</f>
        <v>45254</v>
      </c>
      <c r="AP28" s="17">
        <f>WEEKDAY(AO28,1)</f>
        <v>6</v>
      </c>
      <c r="AQ28" s="108" t="str">
        <f aca="1">_xlfn.IFNA(VLOOKUP(AO28,FeiertageGA,5,FALSE),_xlfn.IFNA(VLOOKUP(AO28,FeiertageRB,5,FALSE),_xlfn.IFNA(VLOOKUP(AO28,Anlaesse,3,FALSE),_xlfn.IFNA(VLOOKUP(AO28,Anlaesse2,3,FALSE),_xlfn.IFNA(VLOOKUP(AO28,Anlaesse3,3,FALSE),"")))))</f>
        <v/>
      </c>
      <c r="AR28" s="18" t="str">
        <f>IF(AP28=2,_xlfn.ISOWEEKNUM(AO28),"")</f>
        <v/>
      </c>
      <c r="AS28" s="19">
        <f>AS27+1</f>
        <v>45284</v>
      </c>
      <c r="AT28" s="17">
        <f>WEEKDAY(AS28,1)</f>
        <v>1</v>
      </c>
      <c r="AU28" s="108" t="str">
        <f aca="1">_xlfn.IFNA(VLOOKUP(AS28,FeiertageGA,5,FALSE),_xlfn.IFNA(VLOOKUP(AS28,FeiertageRB,5,FALSE),_xlfn.IFNA(VLOOKUP(AS28,Anlaesse,3,FALSE),_xlfn.IFNA(VLOOKUP(AS28,Anlaesse2,3,FALSE),_xlfn.IFNA(VLOOKUP(AS28,Anlaesse3,3,FALSE),"")))))</f>
        <v>Heiligabend</v>
      </c>
      <c r="AV28" s="18" t="str">
        <f>IF(AT28=2,_xlfn.ISOWEEKNUM(AS28),"")</f>
        <v/>
      </c>
    </row>
    <row r="29" spans="1:48">
      <c r="A29" s="19">
        <f>A28+1</f>
        <v>44951</v>
      </c>
      <c r="B29" s="17">
        <f>WEEKDAY(A29,1)</f>
        <v>4</v>
      </c>
      <c r="C29" s="108" t="str">
        <f aca="1">_xlfn.IFNA(VLOOKUP(A29,FeiertageGA,5,FALSE),_xlfn.IFNA(VLOOKUP(A29,FeiertageRB,5,FALSE),_xlfn.IFNA(VLOOKUP(A29,Anlaesse,3,FALSE),_xlfn.IFNA(VLOOKUP(A29,Anlaesse2,3,FALSE),_xlfn.IFNA(VLOOKUP(A29,Anlaesse3,3,FALSE),"")))))</f>
        <v/>
      </c>
      <c r="D29" s="18" t="str">
        <f>IF(B29=2,_xlfn.ISOWEEKNUM(A29),"")</f>
        <v/>
      </c>
      <c r="E29" s="19">
        <f>E28+1</f>
        <v>44982</v>
      </c>
      <c r="F29" s="17">
        <f>WEEKDAY(E29,1)</f>
        <v>7</v>
      </c>
      <c r="G29" s="108" t="str">
        <f aca="1">_xlfn.IFNA(VLOOKUP(E29,FeiertageGA,5,FALSE),_xlfn.IFNA(VLOOKUP(E29,FeiertageRB,5,FALSE),_xlfn.IFNA(VLOOKUP(E29,Anlaesse,3,FALSE),_xlfn.IFNA(VLOOKUP(E29,Anlaesse2,3,FALSE),_xlfn.IFNA(VLOOKUP(E29,Anlaesse3,3,FALSE),"")))))</f>
        <v/>
      </c>
      <c r="H29" s="18" t="str">
        <f>IF(F29=2,_xlfn.ISOWEEKNUM(E29),"")</f>
        <v/>
      </c>
      <c r="I29" s="19">
        <f>I28+1</f>
        <v>45010</v>
      </c>
      <c r="J29" s="17">
        <f>WEEKDAY(I29,1)</f>
        <v>7</v>
      </c>
      <c r="K29" s="108" t="str">
        <f aca="1">_xlfn.IFNA(VLOOKUP(I29,FeiertageGA,5,FALSE),_xlfn.IFNA(VLOOKUP(I29,FeiertageRB,5,FALSE),_xlfn.IFNA(VLOOKUP(I29,Anlaesse,3,FALSE),_xlfn.IFNA(VLOOKUP(I29,Anlaesse2,3,FALSE),_xlfn.IFNA(VLOOKUP(I29,Anlaesse3,3,FALSE),"")))))</f>
        <v/>
      </c>
      <c r="L29" s="18" t="str">
        <f>IF(J29=2,_xlfn.ISOWEEKNUM(I29),"")</f>
        <v/>
      </c>
      <c r="M29" s="19">
        <f>M28+1</f>
        <v>45041</v>
      </c>
      <c r="N29" s="17">
        <f>WEEKDAY(M29,1)</f>
        <v>3</v>
      </c>
      <c r="O29" s="108" t="str">
        <f aca="1">_xlfn.IFNA(VLOOKUP(M29,FeiertageGA,5,FALSE),_xlfn.IFNA(VLOOKUP(M29,FeiertageRB,5,FALSE),_xlfn.IFNA(VLOOKUP(M29,Anlaesse,3,FALSE),_xlfn.IFNA(VLOOKUP(M29,Anlaesse2,3,FALSE),_xlfn.IFNA(VLOOKUP(M29,Anlaesse3,3,FALSE),"")))))</f>
        <v/>
      </c>
      <c r="P29" s="18" t="str">
        <f>IF(N29=2,_xlfn.ISOWEEKNUM(M29),"")</f>
        <v/>
      </c>
      <c r="Q29" s="19">
        <f>Q28+1</f>
        <v>45071</v>
      </c>
      <c r="R29" s="17">
        <f>WEEKDAY(Q29,1)</f>
        <v>5</v>
      </c>
      <c r="S29" s="108" t="str">
        <f aca="1">_xlfn.IFNA(VLOOKUP(Q29,FeiertageGA,5,FALSE),_xlfn.IFNA(VLOOKUP(Q29,FeiertageRB,5,FALSE),_xlfn.IFNA(VLOOKUP(Q29,Anlaesse,3,FALSE),_xlfn.IFNA(VLOOKUP(Q29,Anlaesse2,3,FALSE),_xlfn.IFNA(VLOOKUP(Q29,Anlaesse3,3,FALSE),"")))))</f>
        <v/>
      </c>
      <c r="T29" s="18" t="str">
        <f>IF(R29=2,_xlfn.ISOWEEKNUM(Q29),"")</f>
        <v/>
      </c>
      <c r="U29" s="19">
        <f>U28+1</f>
        <v>45102</v>
      </c>
      <c r="V29" s="17">
        <f>WEEKDAY(U29,1)</f>
        <v>1</v>
      </c>
      <c r="W29" s="108" t="str">
        <f aca="1">_xlfn.IFNA(VLOOKUP(U29,FeiertageGA,5,FALSE),_xlfn.IFNA(VLOOKUP(U29,FeiertageRB,5,FALSE),_xlfn.IFNA(VLOOKUP(U29,Anlaesse,3,FALSE),_xlfn.IFNA(VLOOKUP(U29,Anlaesse2,3,FALSE),_xlfn.IFNA(VLOOKUP(U29,Anlaesse3,3,FALSE),"")))))</f>
        <v/>
      </c>
      <c r="X29" s="18" t="str">
        <f>IF(V29=2,_xlfn.ISOWEEKNUM(U29),"")</f>
        <v/>
      </c>
      <c r="Y29" s="19">
        <f>Y28+1</f>
        <v>45132</v>
      </c>
      <c r="Z29" s="17">
        <f>WEEKDAY(Y29,1)</f>
        <v>3</v>
      </c>
      <c r="AA29" s="108" t="str">
        <f aca="1">_xlfn.IFNA(VLOOKUP(Y29,FeiertageGA,5,FALSE),_xlfn.IFNA(VLOOKUP(Y29,FeiertageRB,5,FALSE),_xlfn.IFNA(VLOOKUP(Y29,Anlaesse,3,FALSE),_xlfn.IFNA(VLOOKUP(Y29,Anlaesse2,3,FALSE),_xlfn.IFNA(VLOOKUP(Y29,Anlaesse3,3,FALSE),"")))))</f>
        <v/>
      </c>
      <c r="AB29" s="18" t="str">
        <f>IF(Z29=2,_xlfn.ISOWEEKNUM(Y29),"")</f>
        <v/>
      </c>
      <c r="AC29" s="19">
        <f>AC28+1</f>
        <v>45163</v>
      </c>
      <c r="AD29" s="17">
        <f>WEEKDAY(AC29,1)</f>
        <v>6</v>
      </c>
      <c r="AE29" s="108" t="str">
        <f aca="1">_xlfn.IFNA(VLOOKUP(AC29,FeiertageGA,5,FALSE),_xlfn.IFNA(VLOOKUP(AC29,FeiertageRB,5,FALSE),_xlfn.IFNA(VLOOKUP(AC29,Anlaesse,3,FALSE),_xlfn.IFNA(VLOOKUP(AC29,Anlaesse2,3,FALSE),_xlfn.IFNA(VLOOKUP(AC29,Anlaesse3,3,FALSE),"")))))</f>
        <v/>
      </c>
      <c r="AF29" s="18" t="str">
        <f>IF(AD29=2,_xlfn.ISOWEEKNUM(AC29),"")</f>
        <v/>
      </c>
      <c r="AG29" s="19">
        <f>AG28+1</f>
        <v>45194</v>
      </c>
      <c r="AH29" s="17">
        <f>WEEKDAY(AG29,1)</f>
        <v>2</v>
      </c>
      <c r="AI29" s="108" t="str">
        <f aca="1">_xlfn.IFNA(VLOOKUP(AG29,FeiertageGA,5,FALSE),_xlfn.IFNA(VLOOKUP(AG29,FeiertageRB,5,FALSE),_xlfn.IFNA(VLOOKUP(AG29,Anlaesse,3,FALSE),_xlfn.IFNA(VLOOKUP(AG29,Anlaesse2,3,FALSE),_xlfn.IFNA(VLOOKUP(AG29,Anlaesse3,3,FALSE),"")))))</f>
        <v/>
      </c>
      <c r="AJ29" s="18">
        <f>IF(AH29=2,_xlfn.ISOWEEKNUM(AG29),"")</f>
        <v>39</v>
      </c>
      <c r="AK29" s="19">
        <f>AK28+1</f>
        <v>45224</v>
      </c>
      <c r="AL29" s="17">
        <f>WEEKDAY(AK29,1)</f>
        <v>4</v>
      </c>
      <c r="AM29" s="108" t="str">
        <f aca="1">_xlfn.IFNA(VLOOKUP(AK29,FeiertageGA,5,FALSE),_xlfn.IFNA(VLOOKUP(AK29,FeiertageRB,5,FALSE),_xlfn.IFNA(VLOOKUP(AK29,Anlaesse,3,FALSE),_xlfn.IFNA(VLOOKUP(AK29,Anlaesse2,3,FALSE),_xlfn.IFNA(VLOOKUP(AK29,Anlaesse3,3,FALSE),"")))))</f>
        <v/>
      </c>
      <c r="AN29" s="18" t="str">
        <f>IF(AL29=2,_xlfn.ISOWEEKNUM(AK29),"")</f>
        <v/>
      </c>
      <c r="AO29" s="19">
        <f>AO28+1</f>
        <v>45255</v>
      </c>
      <c r="AP29" s="17">
        <f>WEEKDAY(AO29,1)</f>
        <v>7</v>
      </c>
      <c r="AQ29" s="108" t="str">
        <f aca="1">_xlfn.IFNA(VLOOKUP(AO29,FeiertageGA,5,FALSE),_xlfn.IFNA(VLOOKUP(AO29,FeiertageRB,5,FALSE),_xlfn.IFNA(VLOOKUP(AO29,Anlaesse,3,FALSE),_xlfn.IFNA(VLOOKUP(AO29,Anlaesse2,3,FALSE),_xlfn.IFNA(VLOOKUP(AO29,Anlaesse3,3,FALSE),"")))))</f>
        <v/>
      </c>
      <c r="AR29" s="18" t="str">
        <f>IF(AP29=2,_xlfn.ISOWEEKNUM(AO29),"")</f>
        <v/>
      </c>
      <c r="AS29" s="19">
        <f>AS28+1</f>
        <v>45285</v>
      </c>
      <c r="AT29" s="17">
        <f>WEEKDAY(AS29,1)</f>
        <v>2</v>
      </c>
      <c r="AU29" s="108" t="str">
        <f aca="1">_xlfn.IFNA(VLOOKUP(AS29,FeiertageGA,5,FALSE),_xlfn.IFNA(VLOOKUP(AS29,FeiertageRB,5,FALSE),_xlfn.IFNA(VLOOKUP(AS29,Anlaesse,3,FALSE),_xlfn.IFNA(VLOOKUP(AS29,Anlaesse2,3,FALSE),_xlfn.IFNA(VLOOKUP(AS29,Anlaesse3,3,FALSE),"")))))</f>
        <v>1. Weihnachtstag</v>
      </c>
      <c r="AV29" s="18">
        <f>IF(AT29=2,_xlfn.ISOWEEKNUM(AS29),"")</f>
        <v>52</v>
      </c>
    </row>
    <row r="30" spans="1:48">
      <c r="A30" s="19">
        <f>A29+1</f>
        <v>44952</v>
      </c>
      <c r="B30" s="17">
        <f>WEEKDAY(A30,1)</f>
        <v>5</v>
      </c>
      <c r="C30" s="108" t="str">
        <f aca="1">_xlfn.IFNA(VLOOKUP(A30,FeiertageGA,5,FALSE),_xlfn.IFNA(VLOOKUP(A30,FeiertageRB,5,FALSE),_xlfn.IFNA(VLOOKUP(A30,Anlaesse,3,FALSE),_xlfn.IFNA(VLOOKUP(A30,Anlaesse2,3,FALSE),_xlfn.IFNA(VLOOKUP(A30,Anlaesse3,3,FALSE),"")))))</f>
        <v/>
      </c>
      <c r="D30" s="18" t="str">
        <f>IF(B30=2,_xlfn.ISOWEEKNUM(A30),"")</f>
        <v/>
      </c>
      <c r="E30" s="19">
        <f>E29+1</f>
        <v>44983</v>
      </c>
      <c r="F30" s="17">
        <f>WEEKDAY(E30,1)</f>
        <v>1</v>
      </c>
      <c r="G30" s="108" t="str">
        <f aca="1">_xlfn.IFNA(VLOOKUP(E30,FeiertageGA,5,FALSE),_xlfn.IFNA(VLOOKUP(E30,FeiertageRB,5,FALSE),_xlfn.IFNA(VLOOKUP(E30,Anlaesse,3,FALSE),_xlfn.IFNA(VLOOKUP(E30,Anlaesse2,3,FALSE),_xlfn.IFNA(VLOOKUP(E30,Anlaesse3,3,FALSE),"")))))</f>
        <v/>
      </c>
      <c r="H30" s="18" t="str">
        <f>IF(F30=2,_xlfn.ISOWEEKNUM(E30),"")</f>
        <v/>
      </c>
      <c r="I30" s="19">
        <f>I29+1</f>
        <v>45011</v>
      </c>
      <c r="J30" s="17">
        <f>WEEKDAY(I30,1)</f>
        <v>1</v>
      </c>
      <c r="K30" s="108" t="str">
        <f aca="1">_xlfn.IFNA(VLOOKUP(I30,FeiertageGA,5,FALSE),_xlfn.IFNA(VLOOKUP(I30,FeiertageRB,5,FALSE),_xlfn.IFNA(VLOOKUP(I30,Anlaesse,3,FALSE),_xlfn.IFNA(VLOOKUP(I30,Anlaesse2,3,FALSE),_xlfn.IFNA(VLOOKUP(I30,Anlaesse3,3,FALSE),"")))))</f>
        <v/>
      </c>
      <c r="L30" s="18" t="str">
        <f>IF(J30=2,_xlfn.ISOWEEKNUM(I30),"")</f>
        <v/>
      </c>
      <c r="M30" s="19">
        <f>M29+1</f>
        <v>45042</v>
      </c>
      <c r="N30" s="17">
        <f>WEEKDAY(M30,1)</f>
        <v>4</v>
      </c>
      <c r="O30" s="108" t="str">
        <f aca="1">_xlfn.IFNA(VLOOKUP(M30,FeiertageGA,5,FALSE),_xlfn.IFNA(VLOOKUP(M30,FeiertageRB,5,FALSE),_xlfn.IFNA(VLOOKUP(M30,Anlaesse,3,FALSE),_xlfn.IFNA(VLOOKUP(M30,Anlaesse2,3,FALSE),_xlfn.IFNA(VLOOKUP(M30,Anlaesse3,3,FALSE),"")))))</f>
        <v/>
      </c>
      <c r="P30" s="18" t="str">
        <f>IF(N30=2,_xlfn.ISOWEEKNUM(M30),"")</f>
        <v/>
      </c>
      <c r="Q30" s="19">
        <f>Q29+1</f>
        <v>45072</v>
      </c>
      <c r="R30" s="17">
        <f>WEEKDAY(Q30,1)</f>
        <v>6</v>
      </c>
      <c r="S30" s="108" t="str">
        <f aca="1">_xlfn.IFNA(VLOOKUP(Q30,FeiertageGA,5,FALSE),_xlfn.IFNA(VLOOKUP(Q30,FeiertageRB,5,FALSE),_xlfn.IFNA(VLOOKUP(Q30,Anlaesse,3,FALSE),_xlfn.IFNA(VLOOKUP(Q30,Anlaesse2,3,FALSE),_xlfn.IFNA(VLOOKUP(Q30,Anlaesse3,3,FALSE),"")))))</f>
        <v/>
      </c>
      <c r="T30" s="18" t="str">
        <f>IF(R30=2,_xlfn.ISOWEEKNUM(Q30),"")</f>
        <v/>
      </c>
      <c r="U30" s="19">
        <f>U29+1</f>
        <v>45103</v>
      </c>
      <c r="V30" s="17">
        <f>WEEKDAY(U30,1)</f>
        <v>2</v>
      </c>
      <c r="W30" s="108" t="str">
        <f aca="1">_xlfn.IFNA(VLOOKUP(U30,FeiertageGA,5,FALSE),_xlfn.IFNA(VLOOKUP(U30,FeiertageRB,5,FALSE),_xlfn.IFNA(VLOOKUP(U30,Anlaesse,3,FALSE),_xlfn.IFNA(VLOOKUP(U30,Anlaesse2,3,FALSE),_xlfn.IFNA(VLOOKUP(U30,Anlaesse3,3,FALSE),"")))))</f>
        <v/>
      </c>
      <c r="X30" s="18">
        <f>IF(V30=2,_xlfn.ISOWEEKNUM(U30),"")</f>
        <v>26</v>
      </c>
      <c r="Y30" s="19">
        <f>Y29+1</f>
        <v>45133</v>
      </c>
      <c r="Z30" s="17">
        <f>WEEKDAY(Y30,1)</f>
        <v>4</v>
      </c>
      <c r="AA30" s="108" t="str">
        <f aca="1">_xlfn.IFNA(VLOOKUP(Y30,FeiertageGA,5,FALSE),_xlfn.IFNA(VLOOKUP(Y30,FeiertageRB,5,FALSE),_xlfn.IFNA(VLOOKUP(Y30,Anlaesse,3,FALSE),_xlfn.IFNA(VLOOKUP(Y30,Anlaesse2,3,FALSE),_xlfn.IFNA(VLOOKUP(Y30,Anlaesse3,3,FALSE),"")))))</f>
        <v/>
      </c>
      <c r="AB30" s="18" t="str">
        <f>IF(Z30=2,_xlfn.ISOWEEKNUM(Y30),"")</f>
        <v/>
      </c>
      <c r="AC30" s="19">
        <f>AC29+1</f>
        <v>45164</v>
      </c>
      <c r="AD30" s="17">
        <f>WEEKDAY(AC30,1)</f>
        <v>7</v>
      </c>
      <c r="AE30" s="108" t="str">
        <f aca="1">_xlfn.IFNA(VLOOKUP(AC30,FeiertageGA,5,FALSE),_xlfn.IFNA(VLOOKUP(AC30,FeiertageRB,5,FALSE),_xlfn.IFNA(VLOOKUP(AC30,Anlaesse,3,FALSE),_xlfn.IFNA(VLOOKUP(AC30,Anlaesse2,3,FALSE),_xlfn.IFNA(VLOOKUP(AC30,Anlaesse3,3,FALSE),"")))))</f>
        <v/>
      </c>
      <c r="AF30" s="18" t="str">
        <f>IF(AD30=2,_xlfn.ISOWEEKNUM(AC30),"")</f>
        <v/>
      </c>
      <c r="AG30" s="19">
        <f>AG29+1</f>
        <v>45195</v>
      </c>
      <c r="AH30" s="17">
        <f>WEEKDAY(AG30,1)</f>
        <v>3</v>
      </c>
      <c r="AI30" s="108" t="str">
        <f aca="1">_xlfn.IFNA(VLOOKUP(AG30,FeiertageGA,5,FALSE),_xlfn.IFNA(VLOOKUP(AG30,FeiertageRB,5,FALSE),_xlfn.IFNA(VLOOKUP(AG30,Anlaesse,3,FALSE),_xlfn.IFNA(VLOOKUP(AG30,Anlaesse2,3,FALSE),_xlfn.IFNA(VLOOKUP(AG30,Anlaesse3,3,FALSE),"")))))</f>
        <v/>
      </c>
      <c r="AJ30" s="18" t="str">
        <f>IF(AH30=2,_xlfn.ISOWEEKNUM(AG30),"")</f>
        <v/>
      </c>
      <c r="AK30" s="19">
        <f>AK29+1</f>
        <v>45225</v>
      </c>
      <c r="AL30" s="17">
        <f>WEEKDAY(AK30,1)</f>
        <v>5</v>
      </c>
      <c r="AM30" s="108" t="str">
        <f aca="1">_xlfn.IFNA(VLOOKUP(AK30,FeiertageGA,5,FALSE),_xlfn.IFNA(VLOOKUP(AK30,FeiertageRB,5,FALSE),_xlfn.IFNA(VLOOKUP(AK30,Anlaesse,3,FALSE),_xlfn.IFNA(VLOOKUP(AK30,Anlaesse2,3,FALSE),_xlfn.IFNA(VLOOKUP(AK30,Anlaesse3,3,FALSE),"")))))</f>
        <v/>
      </c>
      <c r="AN30" s="18" t="str">
        <f>IF(AL30=2,_xlfn.ISOWEEKNUM(AK30),"")</f>
        <v/>
      </c>
      <c r="AO30" s="19">
        <f>AO29+1</f>
        <v>45256</v>
      </c>
      <c r="AP30" s="17">
        <f>WEEKDAY(AO30,1)</f>
        <v>1</v>
      </c>
      <c r="AQ30" s="108" t="str">
        <f aca="1">_xlfn.IFNA(VLOOKUP(AO30,FeiertageGA,5,FALSE),_xlfn.IFNA(VLOOKUP(AO30,FeiertageRB,5,FALSE),_xlfn.IFNA(VLOOKUP(AO30,Anlaesse,3,FALSE),_xlfn.IFNA(VLOOKUP(AO30,Anlaesse2,3,FALSE),_xlfn.IFNA(VLOOKUP(AO30,Anlaesse3,3,FALSE),"")))))</f>
        <v/>
      </c>
      <c r="AR30" s="18" t="str">
        <f>IF(AP30=2,_xlfn.ISOWEEKNUM(AO30),"")</f>
        <v/>
      </c>
      <c r="AS30" s="19">
        <f>AS29+1</f>
        <v>45286</v>
      </c>
      <c r="AT30" s="17">
        <f>WEEKDAY(AS30,1)</f>
        <v>3</v>
      </c>
      <c r="AU30" s="108" t="str">
        <f aca="1">_xlfn.IFNA(VLOOKUP(AS30,FeiertageGA,5,FALSE),_xlfn.IFNA(VLOOKUP(AS30,FeiertageRB,5,FALSE),_xlfn.IFNA(VLOOKUP(AS30,Anlaesse,3,FALSE),_xlfn.IFNA(VLOOKUP(AS30,Anlaesse2,3,FALSE),_xlfn.IFNA(VLOOKUP(AS30,Anlaesse3,3,FALSE),"")))))</f>
        <v>2. Weihnachtstag</v>
      </c>
      <c r="AV30" s="18" t="str">
        <f>IF(AT30=2,_xlfn.ISOWEEKNUM(AS30),"")</f>
        <v/>
      </c>
    </row>
    <row r="31" spans="1:48">
      <c r="A31" s="19">
        <f>A30+1</f>
        <v>44953</v>
      </c>
      <c r="B31" s="17">
        <f>WEEKDAY(A31,1)</f>
        <v>6</v>
      </c>
      <c r="C31" s="108" t="str">
        <f aca="1">_xlfn.IFNA(VLOOKUP(A31,FeiertageGA,5,FALSE),_xlfn.IFNA(VLOOKUP(A31,FeiertageRB,5,FALSE),_xlfn.IFNA(VLOOKUP(A31,Anlaesse,3,FALSE),_xlfn.IFNA(VLOOKUP(A31,Anlaesse2,3,FALSE),_xlfn.IFNA(VLOOKUP(A31,Anlaesse3,3,FALSE),"")))))</f>
        <v/>
      </c>
      <c r="D31" s="18" t="str">
        <f>IF(B31=2,_xlfn.ISOWEEKNUM(A31),"")</f>
        <v/>
      </c>
      <c r="E31" s="19">
        <f>E30+1</f>
        <v>44984</v>
      </c>
      <c r="F31" s="17">
        <f>WEEKDAY(E31,1)</f>
        <v>2</v>
      </c>
      <c r="G31" s="108" t="str">
        <f aca="1">_xlfn.IFNA(VLOOKUP(E31,FeiertageGA,5,FALSE),_xlfn.IFNA(VLOOKUP(E31,FeiertageRB,5,FALSE),_xlfn.IFNA(VLOOKUP(E31,Anlaesse,3,FALSE),_xlfn.IFNA(VLOOKUP(E31,Anlaesse2,3,FALSE),_xlfn.IFNA(VLOOKUP(E31,Anlaesse3,3,FALSE),"")))))</f>
        <v/>
      </c>
      <c r="H31" s="18">
        <f>IF(F31=2,_xlfn.ISOWEEKNUM(E31),"")</f>
        <v>9</v>
      </c>
      <c r="I31" s="19">
        <f>I30+1</f>
        <v>45012</v>
      </c>
      <c r="J31" s="17">
        <f>WEEKDAY(I31,1)</f>
        <v>2</v>
      </c>
      <c r="K31" s="108" t="str">
        <f aca="1">_xlfn.IFNA(VLOOKUP(I31,FeiertageGA,5,FALSE),_xlfn.IFNA(VLOOKUP(I31,FeiertageRB,5,FALSE),_xlfn.IFNA(VLOOKUP(I31,Anlaesse,3,FALSE),_xlfn.IFNA(VLOOKUP(I31,Anlaesse2,3,FALSE),_xlfn.IFNA(VLOOKUP(I31,Anlaesse3,3,FALSE),"")))))</f>
        <v/>
      </c>
      <c r="L31" s="18">
        <f>IF(J31=2,_xlfn.ISOWEEKNUM(I31),"")</f>
        <v>13</v>
      </c>
      <c r="M31" s="19">
        <f>M30+1</f>
        <v>45043</v>
      </c>
      <c r="N31" s="17">
        <f>WEEKDAY(M31,1)</f>
        <v>5</v>
      </c>
      <c r="O31" s="108" t="str">
        <f aca="1">_xlfn.IFNA(VLOOKUP(M31,FeiertageGA,5,FALSE),_xlfn.IFNA(VLOOKUP(M31,FeiertageRB,5,FALSE),_xlfn.IFNA(VLOOKUP(M31,Anlaesse,3,FALSE),_xlfn.IFNA(VLOOKUP(M31,Anlaesse2,3,FALSE),_xlfn.IFNA(VLOOKUP(M31,Anlaesse3,3,FALSE),"")))))</f>
        <v/>
      </c>
      <c r="P31" s="18" t="str">
        <f>IF(N31=2,_xlfn.ISOWEEKNUM(M31),"")</f>
        <v/>
      </c>
      <c r="Q31" s="19">
        <f>Q30+1</f>
        <v>45073</v>
      </c>
      <c r="R31" s="17">
        <f>WEEKDAY(Q31,1)</f>
        <v>7</v>
      </c>
      <c r="S31" s="108" t="str">
        <f aca="1">_xlfn.IFNA(VLOOKUP(Q31,FeiertageGA,5,FALSE),_xlfn.IFNA(VLOOKUP(Q31,FeiertageRB,5,FALSE),_xlfn.IFNA(VLOOKUP(Q31,Anlaesse,3,FALSE),_xlfn.IFNA(VLOOKUP(Q31,Anlaesse2,3,FALSE),_xlfn.IFNA(VLOOKUP(Q31,Anlaesse3,3,FALSE),"")))))</f>
        <v/>
      </c>
      <c r="T31" s="18" t="str">
        <f>IF(R31=2,_xlfn.ISOWEEKNUM(Q31),"")</f>
        <v/>
      </c>
      <c r="U31" s="19">
        <f>U30+1</f>
        <v>45104</v>
      </c>
      <c r="V31" s="17">
        <f>WEEKDAY(U31,1)</f>
        <v>3</v>
      </c>
      <c r="W31" s="108" t="str">
        <f aca="1">_xlfn.IFNA(VLOOKUP(U31,FeiertageGA,5,FALSE),_xlfn.IFNA(VLOOKUP(U31,FeiertageRB,5,FALSE),_xlfn.IFNA(VLOOKUP(U31,Anlaesse,3,FALSE),_xlfn.IFNA(VLOOKUP(U31,Anlaesse2,3,FALSE),_xlfn.IFNA(VLOOKUP(U31,Anlaesse3,3,FALSE),"")))))</f>
        <v/>
      </c>
      <c r="X31" s="18" t="str">
        <f>IF(V31=2,_xlfn.ISOWEEKNUM(U31),"")</f>
        <v/>
      </c>
      <c r="Y31" s="19">
        <f>Y30+1</f>
        <v>45134</v>
      </c>
      <c r="Z31" s="17">
        <f>WEEKDAY(Y31,1)</f>
        <v>5</v>
      </c>
      <c r="AA31" s="108" t="str">
        <f aca="1">_xlfn.IFNA(VLOOKUP(Y31,FeiertageGA,5,FALSE),_xlfn.IFNA(VLOOKUP(Y31,FeiertageRB,5,FALSE),_xlfn.IFNA(VLOOKUP(Y31,Anlaesse,3,FALSE),_xlfn.IFNA(VLOOKUP(Y31,Anlaesse2,3,FALSE),_xlfn.IFNA(VLOOKUP(Y31,Anlaesse3,3,FALSE),"")))))</f>
        <v/>
      </c>
      <c r="AB31" s="18" t="str">
        <f>IF(Z31=2,_xlfn.ISOWEEKNUM(Y31),"")</f>
        <v/>
      </c>
      <c r="AC31" s="19">
        <f>AC30+1</f>
        <v>45165</v>
      </c>
      <c r="AD31" s="17">
        <f>WEEKDAY(AC31,1)</f>
        <v>1</v>
      </c>
      <c r="AE31" s="108" t="str">
        <f aca="1">_xlfn.IFNA(VLOOKUP(AC31,FeiertageGA,5,FALSE),_xlfn.IFNA(VLOOKUP(AC31,FeiertageRB,5,FALSE),_xlfn.IFNA(VLOOKUP(AC31,Anlaesse,3,FALSE),_xlfn.IFNA(VLOOKUP(AC31,Anlaesse2,3,FALSE),_xlfn.IFNA(VLOOKUP(AC31,Anlaesse3,3,FALSE),"")))))</f>
        <v/>
      </c>
      <c r="AF31" s="18" t="str">
        <f>IF(AD31=2,_xlfn.ISOWEEKNUM(AC31),"")</f>
        <v/>
      </c>
      <c r="AG31" s="19">
        <f>AG30+1</f>
        <v>45196</v>
      </c>
      <c r="AH31" s="17">
        <f>WEEKDAY(AG31,1)</f>
        <v>4</v>
      </c>
      <c r="AI31" s="108" t="str">
        <f aca="1">_xlfn.IFNA(VLOOKUP(AG31,FeiertageGA,5,FALSE),_xlfn.IFNA(VLOOKUP(AG31,FeiertageRB,5,FALSE),_xlfn.IFNA(VLOOKUP(AG31,Anlaesse,3,FALSE),_xlfn.IFNA(VLOOKUP(AG31,Anlaesse2,3,FALSE),_xlfn.IFNA(VLOOKUP(AG31,Anlaesse3,3,FALSE),"")))))</f>
        <v/>
      </c>
      <c r="AJ31" s="18" t="str">
        <f>IF(AH31=2,_xlfn.ISOWEEKNUM(AG31),"")</f>
        <v/>
      </c>
      <c r="AK31" s="19">
        <f>AK30+1</f>
        <v>45226</v>
      </c>
      <c r="AL31" s="17">
        <f>WEEKDAY(AK31,1)</f>
        <v>6</v>
      </c>
      <c r="AM31" s="108" t="str">
        <f aca="1">_xlfn.IFNA(VLOOKUP(AK31,FeiertageGA,5,FALSE),_xlfn.IFNA(VLOOKUP(AK31,FeiertageRB,5,FALSE),_xlfn.IFNA(VLOOKUP(AK31,Anlaesse,3,FALSE),_xlfn.IFNA(VLOOKUP(AK31,Anlaesse2,3,FALSE),_xlfn.IFNA(VLOOKUP(AK31,Anlaesse3,3,FALSE),"")))))</f>
        <v/>
      </c>
      <c r="AN31" s="18" t="str">
        <f>IF(AL31=2,_xlfn.ISOWEEKNUM(AK31),"")</f>
        <v/>
      </c>
      <c r="AO31" s="19">
        <f>AO30+1</f>
        <v>45257</v>
      </c>
      <c r="AP31" s="17">
        <f>WEEKDAY(AO31,1)</f>
        <v>2</v>
      </c>
      <c r="AQ31" s="108" t="str">
        <f aca="1">_xlfn.IFNA(VLOOKUP(AO31,FeiertageGA,5,FALSE),_xlfn.IFNA(VLOOKUP(AO31,FeiertageRB,5,FALSE),_xlfn.IFNA(VLOOKUP(AO31,Anlaesse,3,FALSE),_xlfn.IFNA(VLOOKUP(AO31,Anlaesse2,3,FALSE),_xlfn.IFNA(VLOOKUP(AO31,Anlaesse3,3,FALSE),"")))))</f>
        <v/>
      </c>
      <c r="AR31" s="18">
        <f>IF(AP31=2,_xlfn.ISOWEEKNUM(AO31),"")</f>
        <v>48</v>
      </c>
      <c r="AS31" s="19">
        <f>AS30+1</f>
        <v>45287</v>
      </c>
      <c r="AT31" s="17">
        <f>WEEKDAY(AS31,1)</f>
        <v>4</v>
      </c>
      <c r="AU31" s="108" t="str">
        <f aca="1">_xlfn.IFNA(VLOOKUP(AS31,FeiertageGA,5,FALSE),_xlfn.IFNA(VLOOKUP(AS31,FeiertageRB,5,FALSE),_xlfn.IFNA(VLOOKUP(AS31,Anlaesse,3,FALSE),_xlfn.IFNA(VLOOKUP(AS31,Anlaesse2,3,FALSE),_xlfn.IFNA(VLOOKUP(AS31,Anlaesse3,3,FALSE),"")))))</f>
        <v/>
      </c>
      <c r="AV31" s="18" t="str">
        <f>IF(AT31=2,_xlfn.ISOWEEKNUM(AS31),"")</f>
        <v/>
      </c>
    </row>
    <row r="32" spans="1:48">
      <c r="A32" s="19">
        <f>A31+1</f>
        <v>44954</v>
      </c>
      <c r="B32" s="17">
        <f>WEEKDAY(A32,1)</f>
        <v>7</v>
      </c>
      <c r="C32" s="108" t="str">
        <f aca="1">_xlfn.IFNA(VLOOKUP(A32,FeiertageGA,5,FALSE),_xlfn.IFNA(VLOOKUP(A32,FeiertageRB,5,FALSE),_xlfn.IFNA(VLOOKUP(A32,Anlaesse,3,FALSE),_xlfn.IFNA(VLOOKUP(A32,Anlaesse2,3,FALSE),_xlfn.IFNA(VLOOKUP(A32,Anlaesse3,3,FALSE),"")))))</f>
        <v/>
      </c>
      <c r="D32" s="18" t="str">
        <f>IF(B32=2,_xlfn.ISOWEEKNUM(A32),"")</f>
        <v/>
      </c>
      <c r="E32" s="19">
        <f>E31+1</f>
        <v>44985</v>
      </c>
      <c r="F32" s="17">
        <f>WEEKDAY(E32,1)</f>
        <v>3</v>
      </c>
      <c r="G32" s="108" t="str">
        <f aca="1">_xlfn.IFNA(VLOOKUP(E32,FeiertageGA,5,FALSE),_xlfn.IFNA(VLOOKUP(E32,FeiertageRB,5,FALSE),_xlfn.IFNA(VLOOKUP(E32,Anlaesse,3,FALSE),_xlfn.IFNA(VLOOKUP(E32,Anlaesse2,3,FALSE),_xlfn.IFNA(VLOOKUP(E32,Anlaesse3,3,FALSE),"")))))</f>
        <v/>
      </c>
      <c r="H32" s="18" t="str">
        <f>IF(F32=2,_xlfn.ISOWEEKNUM(E32),"")</f>
        <v/>
      </c>
      <c r="I32" s="19">
        <f>I31+1</f>
        <v>45013</v>
      </c>
      <c r="J32" s="17">
        <f>WEEKDAY(I32,1)</f>
        <v>3</v>
      </c>
      <c r="K32" s="108" t="str">
        <f aca="1">_xlfn.IFNA(VLOOKUP(I32,FeiertageGA,5,FALSE),_xlfn.IFNA(VLOOKUP(I32,FeiertageRB,5,FALSE),_xlfn.IFNA(VLOOKUP(I32,Anlaesse,3,FALSE),_xlfn.IFNA(VLOOKUP(I32,Anlaesse2,3,FALSE),_xlfn.IFNA(VLOOKUP(I32,Anlaesse3,3,FALSE),"")))))</f>
        <v/>
      </c>
      <c r="L32" s="18" t="str">
        <f>IF(J32=2,_xlfn.ISOWEEKNUM(I32),"")</f>
        <v/>
      </c>
      <c r="M32" s="19">
        <f>M31+1</f>
        <v>45044</v>
      </c>
      <c r="N32" s="17">
        <f>WEEKDAY(M32,1)</f>
        <v>6</v>
      </c>
      <c r="O32" s="108" t="str">
        <f aca="1">_xlfn.IFNA(VLOOKUP(M32,FeiertageGA,5,FALSE),_xlfn.IFNA(VLOOKUP(M32,FeiertageRB,5,FALSE),_xlfn.IFNA(VLOOKUP(M32,Anlaesse,3,FALSE),_xlfn.IFNA(VLOOKUP(M32,Anlaesse2,3,FALSE),_xlfn.IFNA(VLOOKUP(M32,Anlaesse3,3,FALSE),"")))))</f>
        <v/>
      </c>
      <c r="P32" s="18" t="str">
        <f>IF(N32=2,_xlfn.ISOWEEKNUM(M32),"")</f>
        <v/>
      </c>
      <c r="Q32" s="19">
        <f>Q31+1</f>
        <v>45074</v>
      </c>
      <c r="R32" s="17">
        <f>WEEKDAY(Q32,1)</f>
        <v>1</v>
      </c>
      <c r="S32" s="108" t="str">
        <f aca="1">_xlfn.IFNA(VLOOKUP(Q32,FeiertageGA,5,FALSE),_xlfn.IFNA(VLOOKUP(Q32,FeiertageRB,5,FALSE),_xlfn.IFNA(VLOOKUP(Q32,Anlaesse,3,FALSE),_xlfn.IFNA(VLOOKUP(Q32,Anlaesse2,3,FALSE),_xlfn.IFNA(VLOOKUP(Q32,Anlaesse3,3,FALSE),"")))))</f>
        <v>Pfingstsonntag</v>
      </c>
      <c r="T32" s="18" t="str">
        <f>IF(R32=2,_xlfn.ISOWEEKNUM(Q32),"")</f>
        <v/>
      </c>
      <c r="U32" s="19">
        <f>U31+1</f>
        <v>45105</v>
      </c>
      <c r="V32" s="17">
        <f>WEEKDAY(U32,1)</f>
        <v>4</v>
      </c>
      <c r="W32" s="108" t="str">
        <f aca="1">_xlfn.IFNA(VLOOKUP(U32,FeiertageGA,5,FALSE),_xlfn.IFNA(VLOOKUP(U32,FeiertageRB,5,FALSE),_xlfn.IFNA(VLOOKUP(U32,Anlaesse,3,FALSE),_xlfn.IFNA(VLOOKUP(U32,Anlaesse2,3,FALSE),_xlfn.IFNA(VLOOKUP(U32,Anlaesse3,3,FALSE),"")))))</f>
        <v/>
      </c>
      <c r="X32" s="18" t="str">
        <f>IF(V32=2,_xlfn.ISOWEEKNUM(U32),"")</f>
        <v/>
      </c>
      <c r="Y32" s="19">
        <f>Y31+1</f>
        <v>45135</v>
      </c>
      <c r="Z32" s="17">
        <f>WEEKDAY(Y32,1)</f>
        <v>6</v>
      </c>
      <c r="AA32" s="108" t="str">
        <f aca="1">_xlfn.IFNA(VLOOKUP(Y32,FeiertageGA,5,FALSE),_xlfn.IFNA(VLOOKUP(Y32,FeiertageRB,5,FALSE),_xlfn.IFNA(VLOOKUP(Y32,Anlaesse,3,FALSE),_xlfn.IFNA(VLOOKUP(Y32,Anlaesse2,3,FALSE),_xlfn.IFNA(VLOOKUP(Y32,Anlaesse3,3,FALSE),"")))))</f>
        <v/>
      </c>
      <c r="AB32" s="18" t="str">
        <f>IF(Z32=2,_xlfn.ISOWEEKNUM(Y32),"")</f>
        <v/>
      </c>
      <c r="AC32" s="19">
        <f>AC31+1</f>
        <v>45166</v>
      </c>
      <c r="AD32" s="17">
        <f>WEEKDAY(AC32,1)</f>
        <v>2</v>
      </c>
      <c r="AE32" s="108" t="str">
        <f aca="1">_xlfn.IFNA(VLOOKUP(AC32,FeiertageGA,5,FALSE),_xlfn.IFNA(VLOOKUP(AC32,FeiertageRB,5,FALSE),_xlfn.IFNA(VLOOKUP(AC32,Anlaesse,3,FALSE),_xlfn.IFNA(VLOOKUP(AC32,Anlaesse2,3,FALSE),_xlfn.IFNA(VLOOKUP(AC32,Anlaesse3,3,FALSE),"")))))</f>
        <v/>
      </c>
      <c r="AF32" s="18">
        <f>IF(AD32=2,_xlfn.ISOWEEKNUM(AC32),"")</f>
        <v>35</v>
      </c>
      <c r="AG32" s="19">
        <f>AG31+1</f>
        <v>45197</v>
      </c>
      <c r="AH32" s="17">
        <f>WEEKDAY(AG32,1)</f>
        <v>5</v>
      </c>
      <c r="AI32" s="108" t="str">
        <f aca="1">_xlfn.IFNA(VLOOKUP(AG32,FeiertageGA,5,FALSE),_xlfn.IFNA(VLOOKUP(AG32,FeiertageRB,5,FALSE),_xlfn.IFNA(VLOOKUP(AG32,Anlaesse,3,FALSE),_xlfn.IFNA(VLOOKUP(AG32,Anlaesse2,3,FALSE),_xlfn.IFNA(VLOOKUP(AG32,Anlaesse3,3,FALSE),"")))))</f>
        <v/>
      </c>
      <c r="AJ32" s="18" t="str">
        <f>IF(AH32=2,_xlfn.ISOWEEKNUM(AG32),"")</f>
        <v/>
      </c>
      <c r="AK32" s="19">
        <f>AK31+1</f>
        <v>45227</v>
      </c>
      <c r="AL32" s="17">
        <f>WEEKDAY(AK32,1)</f>
        <v>7</v>
      </c>
      <c r="AM32" s="108" t="str">
        <f aca="1">_xlfn.IFNA(VLOOKUP(AK32,FeiertageGA,5,FALSE),_xlfn.IFNA(VLOOKUP(AK32,FeiertageRB,5,FALSE),_xlfn.IFNA(VLOOKUP(AK32,Anlaesse,3,FALSE),_xlfn.IFNA(VLOOKUP(AK32,Anlaesse2,3,FALSE),_xlfn.IFNA(VLOOKUP(AK32,Anlaesse3,3,FALSE),"")))))</f>
        <v/>
      </c>
      <c r="AN32" s="18" t="str">
        <f>IF(AL32=2,_xlfn.ISOWEEKNUM(AK32),"")</f>
        <v/>
      </c>
      <c r="AO32" s="19">
        <f>AO31+1</f>
        <v>45258</v>
      </c>
      <c r="AP32" s="17">
        <f>WEEKDAY(AO32,1)</f>
        <v>3</v>
      </c>
      <c r="AQ32" s="108" t="str">
        <f aca="1">_xlfn.IFNA(VLOOKUP(AO32,FeiertageGA,5,FALSE),_xlfn.IFNA(VLOOKUP(AO32,FeiertageRB,5,FALSE),_xlfn.IFNA(VLOOKUP(AO32,Anlaesse,3,FALSE),_xlfn.IFNA(VLOOKUP(AO32,Anlaesse2,3,FALSE),_xlfn.IFNA(VLOOKUP(AO32,Anlaesse3,3,FALSE),"")))))</f>
        <v/>
      </c>
      <c r="AR32" s="18" t="str">
        <f>IF(AP32=2,_xlfn.ISOWEEKNUM(AO32),"")</f>
        <v/>
      </c>
      <c r="AS32" s="19">
        <f>AS31+1</f>
        <v>45288</v>
      </c>
      <c r="AT32" s="17">
        <f>WEEKDAY(AS32,1)</f>
        <v>5</v>
      </c>
      <c r="AU32" s="108" t="str">
        <f aca="1">_xlfn.IFNA(VLOOKUP(AS32,FeiertageGA,5,FALSE),_xlfn.IFNA(VLOOKUP(AS32,FeiertageRB,5,FALSE),_xlfn.IFNA(VLOOKUP(AS32,Anlaesse,3,FALSE),_xlfn.IFNA(VLOOKUP(AS32,Anlaesse2,3,FALSE),_xlfn.IFNA(VLOOKUP(AS32,Anlaesse3,3,FALSE),"")))))</f>
        <v/>
      </c>
      <c r="AV32" s="18" t="str">
        <f>IF(AT32=2,_xlfn.ISOWEEKNUM(AS32),"")</f>
        <v/>
      </c>
    </row>
    <row r="33" spans="1:48">
      <c r="A33" s="19">
        <f>A32+1</f>
        <v>44955</v>
      </c>
      <c r="B33" s="17">
        <f>WEEKDAY(A33,1)</f>
        <v>1</v>
      </c>
      <c r="C33" s="108" t="str">
        <f aca="1">_xlfn.IFNA(VLOOKUP(A33,FeiertageGA,5,FALSE),_xlfn.IFNA(VLOOKUP(A33,FeiertageRB,5,FALSE),_xlfn.IFNA(VLOOKUP(A33,Anlaesse,3,FALSE),_xlfn.IFNA(VLOOKUP(A33,Anlaesse2,3,FALSE),_xlfn.IFNA(VLOOKUP(A33,Anlaesse3,3,FALSE),"")))))</f>
        <v/>
      </c>
      <c r="D33" s="18" t="str">
        <f>IF(B33=2,_xlfn.ISOWEEKNUM(A33),"")</f>
        <v/>
      </c>
      <c r="E33" s="19" t="str">
        <f>IF(MONTH(E32+1)=MONTH(E32),E32+1,"")</f>
        <v/>
      </c>
      <c r="F33" s="17" t="str">
        <f>IFERROR(WEEKDAY(E33,1),"")</f>
        <v/>
      </c>
      <c r="G33" s="109" t="str">
        <f aca="1">_xlfn.IFNA(VLOOKUP(E33,FeiertageGA,5,FALSE),_xlfn.IFNA(VLOOKUP(E33,FeiertageRB,5,FALSE),_xlfn.IFNA(VLOOKUP(E33,Anlaesse,3,FALSE),_xlfn.IFNA(VLOOKUP(E33,Anlaesse2,3,FALSE),_xlfn.IFNA(VLOOKUP(E33,Anlaesse3,3,FALSE),"")))))</f>
        <v/>
      </c>
      <c r="H33" s="18" t="str">
        <f>IF(F33=2,_xlfn.ISOWEEKNUM(E33),"")</f>
        <v/>
      </c>
      <c r="I33" s="19">
        <f>I32+1</f>
        <v>45014</v>
      </c>
      <c r="J33" s="17">
        <f>WEEKDAY(I33,1)</f>
        <v>4</v>
      </c>
      <c r="K33" s="108" t="str">
        <f aca="1">_xlfn.IFNA(VLOOKUP(I33,FeiertageGA,5,FALSE),_xlfn.IFNA(VLOOKUP(I33,FeiertageRB,5,FALSE),_xlfn.IFNA(VLOOKUP(I33,Anlaesse,3,FALSE),_xlfn.IFNA(VLOOKUP(I33,Anlaesse2,3,FALSE),_xlfn.IFNA(VLOOKUP(I33,Anlaesse3,3,FALSE),"")))))</f>
        <v/>
      </c>
      <c r="L33" s="18" t="str">
        <f>IF(J33=2,_xlfn.ISOWEEKNUM(I33),"")</f>
        <v/>
      </c>
      <c r="M33" s="19">
        <f>M32+1</f>
        <v>45045</v>
      </c>
      <c r="N33" s="17">
        <f>WEEKDAY(M33,1)</f>
        <v>7</v>
      </c>
      <c r="O33" s="108" t="str">
        <f aca="1">_xlfn.IFNA(VLOOKUP(M33,FeiertageGA,5,FALSE),_xlfn.IFNA(VLOOKUP(M33,FeiertageRB,5,FALSE),_xlfn.IFNA(VLOOKUP(M33,Anlaesse,3,FALSE),_xlfn.IFNA(VLOOKUP(M33,Anlaesse2,3,FALSE),_xlfn.IFNA(VLOOKUP(M33,Anlaesse3,3,FALSE),"")))))</f>
        <v/>
      </c>
      <c r="P33" s="18" t="str">
        <f>IF(N33=2,_xlfn.ISOWEEKNUM(M33),"")</f>
        <v/>
      </c>
      <c r="Q33" s="19">
        <f>Q32+1</f>
        <v>45075</v>
      </c>
      <c r="R33" s="17">
        <f>WEEKDAY(Q33,1)</f>
        <v>2</v>
      </c>
      <c r="S33" s="108" t="str">
        <f aca="1">_xlfn.IFNA(VLOOKUP(Q33,FeiertageGA,5,FALSE),_xlfn.IFNA(VLOOKUP(Q33,FeiertageRB,5,FALSE),_xlfn.IFNA(VLOOKUP(Q33,Anlaesse,3,FALSE),_xlfn.IFNA(VLOOKUP(Q33,Anlaesse2,3,FALSE),_xlfn.IFNA(VLOOKUP(Q33,Anlaesse3,3,FALSE),"")))))</f>
        <v>Pfingstmontag</v>
      </c>
      <c r="T33" s="18">
        <f>IF(R33=2,_xlfn.ISOWEEKNUM(Q33),"")</f>
        <v>22</v>
      </c>
      <c r="U33" s="19">
        <f>U32+1</f>
        <v>45106</v>
      </c>
      <c r="V33" s="17">
        <f>WEEKDAY(U33,1)</f>
        <v>5</v>
      </c>
      <c r="W33" s="108" t="str">
        <f aca="1">_xlfn.IFNA(VLOOKUP(U33,FeiertageGA,5,FALSE),_xlfn.IFNA(VLOOKUP(U33,FeiertageRB,5,FALSE),_xlfn.IFNA(VLOOKUP(U33,Anlaesse,3,FALSE),_xlfn.IFNA(VLOOKUP(U33,Anlaesse2,3,FALSE),_xlfn.IFNA(VLOOKUP(U33,Anlaesse3,3,FALSE),"")))))</f>
        <v/>
      </c>
      <c r="X33" s="18" t="str">
        <f>IF(V33=2,_xlfn.ISOWEEKNUM(U33),"")</f>
        <v/>
      </c>
      <c r="Y33" s="19">
        <f>Y32+1</f>
        <v>45136</v>
      </c>
      <c r="Z33" s="17">
        <f>WEEKDAY(Y33,1)</f>
        <v>7</v>
      </c>
      <c r="AA33" s="108" t="str">
        <f aca="1">_xlfn.IFNA(VLOOKUP(Y33,FeiertageGA,5,FALSE),_xlfn.IFNA(VLOOKUP(Y33,FeiertageRB,5,FALSE),_xlfn.IFNA(VLOOKUP(Y33,Anlaesse,3,FALSE),_xlfn.IFNA(VLOOKUP(Y33,Anlaesse2,3,FALSE),_xlfn.IFNA(VLOOKUP(Y33,Anlaesse3,3,FALSE),"")))))</f>
        <v/>
      </c>
      <c r="AB33" s="18" t="str">
        <f>IF(Z33=2,_xlfn.ISOWEEKNUM(Y33),"")</f>
        <v/>
      </c>
      <c r="AC33" s="19">
        <f>AC32+1</f>
        <v>45167</v>
      </c>
      <c r="AD33" s="17">
        <f>WEEKDAY(AC33,1)</f>
        <v>3</v>
      </c>
      <c r="AE33" s="108" t="str">
        <f aca="1">_xlfn.IFNA(VLOOKUP(AC33,FeiertageGA,5,FALSE),_xlfn.IFNA(VLOOKUP(AC33,FeiertageRB,5,FALSE),_xlfn.IFNA(VLOOKUP(AC33,Anlaesse,3,FALSE),_xlfn.IFNA(VLOOKUP(AC33,Anlaesse2,3,FALSE),_xlfn.IFNA(VLOOKUP(AC33,Anlaesse3,3,FALSE),"")))))</f>
        <v/>
      </c>
      <c r="AF33" s="18" t="str">
        <f>IF(AD33=2,_xlfn.ISOWEEKNUM(AC33),"")</f>
        <v/>
      </c>
      <c r="AG33" s="19">
        <f>AG32+1</f>
        <v>45198</v>
      </c>
      <c r="AH33" s="17">
        <f>WEEKDAY(AG33,1)</f>
        <v>6</v>
      </c>
      <c r="AI33" s="108" t="str">
        <f aca="1">_xlfn.IFNA(VLOOKUP(AG33,FeiertageGA,5,FALSE),_xlfn.IFNA(VLOOKUP(AG33,FeiertageRB,5,FALSE),_xlfn.IFNA(VLOOKUP(AG33,Anlaesse,3,FALSE),_xlfn.IFNA(VLOOKUP(AG33,Anlaesse2,3,FALSE),_xlfn.IFNA(VLOOKUP(AG33,Anlaesse3,3,FALSE),"")))))</f>
        <v/>
      </c>
      <c r="AJ33" s="18" t="str">
        <f>IF(AH33=2,_xlfn.ISOWEEKNUM(AG33),"")</f>
        <v/>
      </c>
      <c r="AK33" s="19">
        <f>AK32+1</f>
        <v>45228</v>
      </c>
      <c r="AL33" s="17">
        <f>WEEKDAY(AK33,1)</f>
        <v>1</v>
      </c>
      <c r="AM33" s="108" t="str">
        <f aca="1">_xlfn.IFNA(VLOOKUP(AK33,FeiertageGA,5,FALSE),_xlfn.IFNA(VLOOKUP(AK33,FeiertageRB,5,FALSE),_xlfn.IFNA(VLOOKUP(AK33,Anlaesse,3,FALSE),_xlfn.IFNA(VLOOKUP(AK33,Anlaesse2,3,FALSE),_xlfn.IFNA(VLOOKUP(AK33,Anlaesse3,3,FALSE),"")))))</f>
        <v/>
      </c>
      <c r="AN33" s="18" t="str">
        <f>IF(AL33=2,_xlfn.ISOWEEKNUM(AK33),"")</f>
        <v/>
      </c>
      <c r="AO33" s="19">
        <f>AO32+1</f>
        <v>45259</v>
      </c>
      <c r="AP33" s="17">
        <f>WEEKDAY(AO33,1)</f>
        <v>4</v>
      </c>
      <c r="AQ33" s="108" t="str">
        <f aca="1">_xlfn.IFNA(VLOOKUP(AO33,FeiertageGA,5,FALSE),_xlfn.IFNA(VLOOKUP(AO33,FeiertageRB,5,FALSE),_xlfn.IFNA(VLOOKUP(AO33,Anlaesse,3,FALSE),_xlfn.IFNA(VLOOKUP(AO33,Anlaesse2,3,FALSE),_xlfn.IFNA(VLOOKUP(AO33,Anlaesse3,3,FALSE),"")))))</f>
        <v/>
      </c>
      <c r="AR33" s="18" t="str">
        <f>IF(AP33=2,_xlfn.ISOWEEKNUM(AO33),"")</f>
        <v/>
      </c>
      <c r="AS33" s="19">
        <f>AS32+1</f>
        <v>45289</v>
      </c>
      <c r="AT33" s="17">
        <f>WEEKDAY(AS33,1)</f>
        <v>6</v>
      </c>
      <c r="AU33" s="108" t="str">
        <f aca="1">_xlfn.IFNA(VLOOKUP(AS33,FeiertageGA,5,FALSE),_xlfn.IFNA(VLOOKUP(AS33,FeiertageRB,5,FALSE),_xlfn.IFNA(VLOOKUP(AS33,Anlaesse,3,FALSE),_xlfn.IFNA(VLOOKUP(AS33,Anlaesse2,3,FALSE),_xlfn.IFNA(VLOOKUP(AS33,Anlaesse3,3,FALSE),"")))))</f>
        <v/>
      </c>
      <c r="AV33" s="18" t="str">
        <f>IF(AT33=2,_xlfn.ISOWEEKNUM(AS33),"")</f>
        <v/>
      </c>
    </row>
    <row r="34" spans="1:48">
      <c r="A34" s="19">
        <f>A33+1</f>
        <v>44956</v>
      </c>
      <c r="B34" s="17">
        <f>WEEKDAY(A34,1)</f>
        <v>2</v>
      </c>
      <c r="C34" s="108" t="str">
        <f aca="1">_xlfn.IFNA(VLOOKUP(A34,FeiertageGA,5,FALSE),_xlfn.IFNA(VLOOKUP(A34,FeiertageRB,5,FALSE),_xlfn.IFNA(VLOOKUP(A34,Anlaesse,3,FALSE),_xlfn.IFNA(VLOOKUP(A34,Anlaesse2,3,FALSE),_xlfn.IFNA(VLOOKUP(A34,Anlaesse3,3,FALSE),"")))))</f>
        <v/>
      </c>
      <c r="D34" s="18">
        <f>IF(B34=2,_xlfn.ISOWEEKNUM(A34),"")</f>
        <v>5</v>
      </c>
      <c r="E34" s="110" t="str">
        <f>IF(MONTH(E$4)=MONTH(DATE($M$2,MONTH(E$4),$A34)),DATE($M$2,MONTH(E$4),$A34),"")</f>
        <v/>
      </c>
      <c r="F34" s="111"/>
      <c r="G34" s="112"/>
      <c r="H34" s="113"/>
      <c r="I34" s="19">
        <f>I33+1</f>
        <v>45015</v>
      </c>
      <c r="J34" s="17">
        <f>WEEKDAY(I34,1)</f>
        <v>5</v>
      </c>
      <c r="K34" s="108" t="str">
        <f aca="1">_xlfn.IFNA(VLOOKUP(I34,FeiertageGA,5,FALSE),_xlfn.IFNA(VLOOKUP(I34,FeiertageRB,5,FALSE),_xlfn.IFNA(VLOOKUP(I34,Anlaesse,3,FALSE),_xlfn.IFNA(VLOOKUP(I34,Anlaesse2,3,FALSE),_xlfn.IFNA(VLOOKUP(I34,Anlaesse3,3,FALSE),"")))))</f>
        <v/>
      </c>
      <c r="L34" s="18" t="str">
        <f>IF(J34=2,_xlfn.ISOWEEKNUM(I34),"")</f>
        <v/>
      </c>
      <c r="M34" s="19">
        <f>M33+1</f>
        <v>45046</v>
      </c>
      <c r="N34" s="17">
        <f>WEEKDAY(M34,1)</f>
        <v>1</v>
      </c>
      <c r="O34" s="108" t="str">
        <f aca="1">_xlfn.IFNA(VLOOKUP(M34,FeiertageGA,5,FALSE),_xlfn.IFNA(VLOOKUP(M34,FeiertageRB,5,FALSE),_xlfn.IFNA(VLOOKUP(M34,Anlaesse,3,FALSE),_xlfn.IFNA(VLOOKUP(M34,Anlaesse2,3,FALSE),_xlfn.IFNA(VLOOKUP(M34,Anlaesse3,3,FALSE),"")))))</f>
        <v/>
      </c>
      <c r="P34" s="18" t="str">
        <f>IF(N34=2,_xlfn.ISOWEEKNUM(M34),"")</f>
        <v/>
      </c>
      <c r="Q34" s="19">
        <f>Q33+1</f>
        <v>45076</v>
      </c>
      <c r="R34" s="17">
        <f>WEEKDAY(Q34,1)</f>
        <v>3</v>
      </c>
      <c r="S34" s="108" t="str">
        <f aca="1">_xlfn.IFNA(VLOOKUP(Q34,FeiertageGA,5,FALSE),_xlfn.IFNA(VLOOKUP(Q34,FeiertageRB,5,FALSE),_xlfn.IFNA(VLOOKUP(Q34,Anlaesse,3,FALSE),_xlfn.IFNA(VLOOKUP(Q34,Anlaesse2,3,FALSE),_xlfn.IFNA(VLOOKUP(Q34,Anlaesse3,3,FALSE),"")))))</f>
        <v/>
      </c>
      <c r="T34" s="18" t="str">
        <f>IF(R34=2,_xlfn.ISOWEEKNUM(Q34),"")</f>
        <v/>
      </c>
      <c r="U34" s="19">
        <f>U33+1</f>
        <v>45107</v>
      </c>
      <c r="V34" s="17">
        <f>WEEKDAY(U34,1)</f>
        <v>6</v>
      </c>
      <c r="W34" s="108" t="str">
        <f aca="1">_xlfn.IFNA(VLOOKUP(U34,FeiertageGA,5,FALSE),_xlfn.IFNA(VLOOKUP(U34,FeiertageRB,5,FALSE),_xlfn.IFNA(VLOOKUP(U34,Anlaesse,3,FALSE),_xlfn.IFNA(VLOOKUP(U34,Anlaesse2,3,FALSE),_xlfn.IFNA(VLOOKUP(U34,Anlaesse3,3,FALSE),"")))))</f>
        <v/>
      </c>
      <c r="X34" s="18" t="str">
        <f>IF(V34=2,_xlfn.ISOWEEKNUM(U34),"")</f>
        <v/>
      </c>
      <c r="Y34" s="19">
        <f>Y33+1</f>
        <v>45137</v>
      </c>
      <c r="Z34" s="17">
        <f>WEEKDAY(Y34,1)</f>
        <v>1</v>
      </c>
      <c r="AA34" s="108" t="str">
        <f aca="1">_xlfn.IFNA(VLOOKUP(Y34,FeiertageGA,5,FALSE),_xlfn.IFNA(VLOOKUP(Y34,FeiertageRB,5,FALSE),_xlfn.IFNA(VLOOKUP(Y34,Anlaesse,3,FALSE),_xlfn.IFNA(VLOOKUP(Y34,Anlaesse2,3,FALSE),_xlfn.IFNA(VLOOKUP(Y34,Anlaesse3,3,FALSE),"")))))</f>
        <v/>
      </c>
      <c r="AB34" s="18" t="str">
        <f>IF(Z34=2,_xlfn.ISOWEEKNUM(Y34),"")</f>
        <v/>
      </c>
      <c r="AC34" s="19">
        <f>AC33+1</f>
        <v>45168</v>
      </c>
      <c r="AD34" s="17">
        <f>WEEKDAY(AC34,1)</f>
        <v>4</v>
      </c>
      <c r="AE34" s="108" t="str">
        <f aca="1">_xlfn.IFNA(VLOOKUP(AC34,FeiertageGA,5,FALSE),_xlfn.IFNA(VLOOKUP(AC34,FeiertageRB,5,FALSE),_xlfn.IFNA(VLOOKUP(AC34,Anlaesse,3,FALSE),_xlfn.IFNA(VLOOKUP(AC34,Anlaesse2,3,FALSE),_xlfn.IFNA(VLOOKUP(AC34,Anlaesse3,3,FALSE),"")))))</f>
        <v/>
      </c>
      <c r="AF34" s="18" t="str">
        <f>IF(AD34=2,_xlfn.ISOWEEKNUM(AC34),"")</f>
        <v/>
      </c>
      <c r="AG34" s="19">
        <f>AG33+1</f>
        <v>45199</v>
      </c>
      <c r="AH34" s="17">
        <f>WEEKDAY(AG34,1)</f>
        <v>7</v>
      </c>
      <c r="AI34" s="108" t="str">
        <f aca="1">_xlfn.IFNA(VLOOKUP(AG34,FeiertageGA,5,FALSE),_xlfn.IFNA(VLOOKUP(AG34,FeiertageRB,5,FALSE),_xlfn.IFNA(VLOOKUP(AG34,Anlaesse,3,FALSE),_xlfn.IFNA(VLOOKUP(AG34,Anlaesse2,3,FALSE),_xlfn.IFNA(VLOOKUP(AG34,Anlaesse3,3,FALSE),"")))))</f>
        <v/>
      </c>
      <c r="AJ34" s="18" t="str">
        <f>IF(AH34=2,_xlfn.ISOWEEKNUM(AG34),"")</f>
        <v/>
      </c>
      <c r="AK34" s="19">
        <f>AK33+1</f>
        <v>45229</v>
      </c>
      <c r="AL34" s="17">
        <f>WEEKDAY(AK34,1)</f>
        <v>2</v>
      </c>
      <c r="AM34" s="108" t="str">
        <f aca="1">_xlfn.IFNA(VLOOKUP(AK34,FeiertageGA,5,FALSE),_xlfn.IFNA(VLOOKUP(AK34,FeiertageRB,5,FALSE),_xlfn.IFNA(VLOOKUP(AK34,Anlaesse,3,FALSE),_xlfn.IFNA(VLOOKUP(AK34,Anlaesse2,3,FALSE),_xlfn.IFNA(VLOOKUP(AK34,Anlaesse3,3,FALSE),"")))))</f>
        <v/>
      </c>
      <c r="AN34" s="18">
        <f>IF(AL34=2,_xlfn.ISOWEEKNUM(AK34),"")</f>
        <v>44</v>
      </c>
      <c r="AO34" s="19">
        <f>AO33+1</f>
        <v>45260</v>
      </c>
      <c r="AP34" s="17">
        <f>WEEKDAY(AO34,1)</f>
        <v>5</v>
      </c>
      <c r="AQ34" s="108" t="str">
        <f aca="1">_xlfn.IFNA(VLOOKUP(AO34,FeiertageGA,5,FALSE),_xlfn.IFNA(VLOOKUP(AO34,FeiertageRB,5,FALSE),_xlfn.IFNA(VLOOKUP(AO34,Anlaesse,3,FALSE),_xlfn.IFNA(VLOOKUP(AO34,Anlaesse2,3,FALSE),_xlfn.IFNA(VLOOKUP(AO34,Anlaesse3,3,FALSE),"")))))</f>
        <v/>
      </c>
      <c r="AR34" s="18" t="str">
        <f>IF(AP34=2,_xlfn.ISOWEEKNUM(AO34),"")</f>
        <v/>
      </c>
      <c r="AS34" s="19">
        <f>AS33+1</f>
        <v>45290</v>
      </c>
      <c r="AT34" s="17">
        <f>WEEKDAY(AS34,1)</f>
        <v>7</v>
      </c>
      <c r="AU34" s="108" t="str">
        <f aca="1">_xlfn.IFNA(VLOOKUP(AS34,FeiertageGA,5,FALSE),_xlfn.IFNA(VLOOKUP(AS34,FeiertageRB,5,FALSE),_xlfn.IFNA(VLOOKUP(AS34,Anlaesse,3,FALSE),_xlfn.IFNA(VLOOKUP(AS34,Anlaesse2,3,FALSE),_xlfn.IFNA(VLOOKUP(AS34,Anlaesse3,3,FALSE),"")))))</f>
        <v/>
      </c>
      <c r="AV34" s="18" t="str">
        <f>IF(AT34=2,_xlfn.ISOWEEKNUM(AS34),"")</f>
        <v/>
      </c>
    </row>
    <row r="35" spans="1:48">
      <c r="A35" s="19">
        <f>A34+1</f>
        <v>44957</v>
      </c>
      <c r="B35" s="17">
        <f>WEEKDAY(A35,1)</f>
        <v>3</v>
      </c>
      <c r="C35" s="108" t="str">
        <f aca="1">_xlfn.IFNA(VLOOKUP(A35,FeiertageGA,5,FALSE),_xlfn.IFNA(VLOOKUP(A35,FeiertageRB,5,FALSE),_xlfn.IFNA(VLOOKUP(A35,Anlaesse,3,FALSE),_xlfn.IFNA(VLOOKUP(A35,Anlaesse2,3,FALSE),_xlfn.IFNA(VLOOKUP(A35,Anlaesse3,3,FALSE),"")))))</f>
        <v/>
      </c>
      <c r="D35" s="18" t="str">
        <f>IF(B35=2,_xlfn.ISOWEEKNUM(A35),"")</f>
        <v/>
      </c>
      <c r="E35" s="110"/>
      <c r="F35" s="111"/>
      <c r="G35" s="112"/>
      <c r="H35" s="113"/>
      <c r="I35" s="19">
        <f>I34+1</f>
        <v>45016</v>
      </c>
      <c r="J35" s="17">
        <f>WEEKDAY(I35,1)</f>
        <v>6</v>
      </c>
      <c r="K35" s="108" t="str">
        <f aca="1">_xlfn.IFNA(VLOOKUP(I35,FeiertageGA,5,FALSE),_xlfn.IFNA(VLOOKUP(I35,FeiertageRB,5,FALSE),_xlfn.IFNA(VLOOKUP(I35,Anlaesse,3,FALSE),_xlfn.IFNA(VLOOKUP(I35,Anlaesse2,3,FALSE),_xlfn.IFNA(VLOOKUP(I35,Anlaesse3,3,FALSE),"")))))</f>
        <v/>
      </c>
      <c r="L35" s="18" t="str">
        <f>IF(J35=2,_xlfn.ISOWEEKNUM(I35),"")</f>
        <v/>
      </c>
      <c r="M35" s="110" t="str">
        <f>IF(MONTH(M$4)=MONTH(DATE($M$2,MONTH(M$4),$A35)),DATE($M$2,MONTH(M$4),$A35),"")</f>
        <v/>
      </c>
      <c r="N35" s="111"/>
      <c r="O35" s="112"/>
      <c r="P35" s="113"/>
      <c r="Q35" s="19">
        <f>Q34+1</f>
        <v>45077</v>
      </c>
      <c r="R35" s="17">
        <f>WEEKDAY(Q35,1)</f>
        <v>4</v>
      </c>
      <c r="S35" s="108" t="str">
        <f aca="1">_xlfn.IFNA(VLOOKUP(Q35,FeiertageGA,5,FALSE),_xlfn.IFNA(VLOOKUP(Q35,FeiertageRB,5,FALSE),_xlfn.IFNA(VLOOKUP(Q35,Anlaesse,3,FALSE),_xlfn.IFNA(VLOOKUP(Q35,Anlaesse2,3,FALSE),_xlfn.IFNA(VLOOKUP(Q35,Anlaesse3,3,FALSE),"")))))</f>
        <v/>
      </c>
      <c r="T35" s="18" t="str">
        <f>IF(R35=2,_xlfn.ISOWEEKNUM(Q35),"")</f>
        <v/>
      </c>
      <c r="U35" s="110" t="str">
        <f>IF(MONTH(U$4)=MONTH(DATE($M$2,MONTH(U$4),$A35)),DATE($M$2,MONTH(U$4),$A35),"")</f>
        <v/>
      </c>
      <c r="V35" s="111"/>
      <c r="W35" s="112"/>
      <c r="X35" s="113"/>
      <c r="Y35" s="19">
        <f>Y34+1</f>
        <v>45138</v>
      </c>
      <c r="Z35" s="17">
        <f>WEEKDAY(Y35,1)</f>
        <v>2</v>
      </c>
      <c r="AA35" s="108" t="str">
        <f aca="1">_xlfn.IFNA(VLOOKUP(Y35,FeiertageGA,5,FALSE),_xlfn.IFNA(VLOOKUP(Y35,FeiertageRB,5,FALSE),_xlfn.IFNA(VLOOKUP(Y35,Anlaesse,3,FALSE),_xlfn.IFNA(VLOOKUP(Y35,Anlaesse2,3,FALSE),_xlfn.IFNA(VLOOKUP(Y35,Anlaesse3,3,FALSE),"")))))</f>
        <v/>
      </c>
      <c r="AB35" s="18">
        <f>IF(Z35=2,_xlfn.ISOWEEKNUM(Y35),"")</f>
        <v>31</v>
      </c>
      <c r="AC35" s="19">
        <f>AC34+1</f>
        <v>45169</v>
      </c>
      <c r="AD35" s="17">
        <f>WEEKDAY(AC35,1)</f>
        <v>5</v>
      </c>
      <c r="AE35" s="108" t="str">
        <f aca="1">_xlfn.IFNA(VLOOKUP(AC35,FeiertageGA,5,FALSE),_xlfn.IFNA(VLOOKUP(AC35,FeiertageRB,5,FALSE),_xlfn.IFNA(VLOOKUP(AC35,Anlaesse,3,FALSE),_xlfn.IFNA(VLOOKUP(AC35,Anlaesse2,3,FALSE),_xlfn.IFNA(VLOOKUP(AC35,Anlaesse3,3,FALSE),"")))))</f>
        <v/>
      </c>
      <c r="AF35" s="18" t="str">
        <f>IF(AD35=2,_xlfn.ISOWEEKNUM(AC35),"")</f>
        <v/>
      </c>
      <c r="AG35" s="110" t="str">
        <f>IF(MONTH(AG$4)=MONTH(DATE($M$2,MONTH(AG$4),$A35)),DATE($M$2,MONTH(AG$4),$A35),"")</f>
        <v/>
      </c>
      <c r="AH35" s="111"/>
      <c r="AI35" s="112"/>
      <c r="AJ35" s="113"/>
      <c r="AK35" s="19">
        <f>AK34+1</f>
        <v>45230</v>
      </c>
      <c r="AL35" s="17">
        <f>WEEKDAY(AK35,1)</f>
        <v>3</v>
      </c>
      <c r="AM35" s="108" t="str">
        <f aca="1">_xlfn.IFNA(VLOOKUP(AK35,FeiertageGA,5,FALSE),_xlfn.IFNA(VLOOKUP(AK35,FeiertageRB,5,FALSE),_xlfn.IFNA(VLOOKUP(AK35,Anlaesse,3,FALSE),_xlfn.IFNA(VLOOKUP(AK35,Anlaesse2,3,FALSE),_xlfn.IFNA(VLOOKUP(AK35,Anlaesse3,3,FALSE),"")))))</f>
        <v>Reformationstag</v>
      </c>
      <c r="AN35" s="18" t="str">
        <f>IF(AL35=2,_xlfn.ISOWEEKNUM(AK35),"")</f>
        <v/>
      </c>
      <c r="AO35" s="110" t="str">
        <f>IF(MONTH(AO$4)=MONTH(DATE($M$2,MONTH(AO$4),$A35)),DATE($M$2,MONTH(AO$4),$A35),"")</f>
        <v/>
      </c>
      <c r="AP35" s="111"/>
      <c r="AQ35" s="112"/>
      <c r="AR35" s="113"/>
      <c r="AS35" s="19">
        <f>AS34+1</f>
        <v>45291</v>
      </c>
      <c r="AT35" s="17">
        <f>WEEKDAY(AS35,1)</f>
        <v>1</v>
      </c>
      <c r="AU35" s="108" t="str">
        <f aca="1">_xlfn.IFNA(VLOOKUP(AS35,FeiertageGA,5,FALSE),_xlfn.IFNA(VLOOKUP(AS35,FeiertageRB,5,FALSE),_xlfn.IFNA(VLOOKUP(AS35,Anlaesse,3,FALSE),_xlfn.IFNA(VLOOKUP(AS35,Anlaesse2,3,FALSE),_xlfn.IFNA(VLOOKUP(AS35,Anlaesse3,3,FALSE),"")))))</f>
        <v>Silvester</v>
      </c>
      <c r="AV35" s="18" t="str">
        <f>IF(AT35=2,_xlfn.ISOWEEKNUM(AS35),"")</f>
        <v/>
      </c>
    </row>
    <row r="37" spans="3:7">
      <c r="C37" s="44" t="str">
        <f>"Termine in "&amp;$Y$1</f>
        <v>Termine in </v>
      </c>
      <c r="D37" s="51"/>
      <c r="E37" s="52"/>
      <c r="F37" s="53"/>
      <c r="G37" s="6"/>
    </row>
    <row r="38" spans="3:7">
      <c r="C38" s="49"/>
      <c r="D38" s="47"/>
      <c r="E38" s="4"/>
      <c r="F38" s="54"/>
      <c r="G38" s="6"/>
    </row>
    <row r="39" spans="3:13" ht="12.45" customHeight="1">
      <c r="C39" s="55" t="s">
        <v>1</v>
      </c>
      <c r="D39" s="56"/>
      <c r="E39" s="4"/>
      <c r="F39" s="57"/>
      <c r="G39" s="6"/>
      <c r="L39"/>
      <c r="M39" s="55" t="s">
        <v>2</v>
      </c>
    </row>
    <row r="40" spans="3:16370" ht="12.45" customHeight="1">
      <c r="C40" s="6"/>
      <c r="D40" s="56"/>
      <c r="E40" s="4"/>
      <c r="F40" s="57"/>
      <c r="L40" s="4"/>
      <c r="P40" s="4"/>
      <c r="Q40" s="7"/>
      <c r="R40" s="6"/>
      <c r="S40" s="7"/>
      <c r="T40" s="6"/>
      <c r="U40" s="4"/>
      <c r="W40" s="7"/>
      <c r="X40" s="6"/>
      <c r="Y40" s="4"/>
      <c r="AA40" s="7"/>
      <c r="AB40" s="6"/>
      <c r="AC40" s="4"/>
      <c r="AE40" s="7"/>
      <c r="AF40" s="6"/>
      <c r="AG40" s="4"/>
      <c r="AI40" s="7"/>
      <c r="AJ40" s="6"/>
      <c r="AK40" s="4"/>
      <c r="AM40" s="7"/>
      <c r="AN40" s="6"/>
      <c r="AO40" s="4"/>
      <c r="AQ40" s="7"/>
      <c r="AR40" s="6"/>
      <c r="AS40" s="4"/>
      <c r="AU40" s="7"/>
      <c r="AV40" s="4"/>
      <c r="XEP40" s="8"/>
    </row>
    <row r="41" spans="3:16370" ht="12.45" customHeight="1">
      <c r="C41" s="59" t="s">
        <v>3</v>
      </c>
      <c r="D41" s="81" t="s">
        <v>4</v>
      </c>
      <c r="E41" s="82"/>
      <c r="F41" s="82"/>
      <c r="G41" s="73" t="s">
        <v>5</v>
      </c>
      <c r="H41" s="4"/>
      <c r="I41" s="7"/>
      <c r="J41" s="6"/>
      <c r="M41" s="59" t="s">
        <v>3</v>
      </c>
      <c r="N41" s="60"/>
      <c r="O41" s="98" t="s">
        <v>5</v>
      </c>
      <c r="Q41" s="59" t="s">
        <v>3</v>
      </c>
      <c r="R41" s="60"/>
      <c r="S41" s="98" t="s">
        <v>5</v>
      </c>
      <c r="U41" s="59" t="s">
        <v>3</v>
      </c>
      <c r="V41" s="60"/>
      <c r="W41" s="98" t="s">
        <v>5</v>
      </c>
      <c r="AS41" s="4"/>
      <c r="AV41" s="4"/>
      <c r="XEM41" s="8"/>
      <c r="XEN41" s="8"/>
      <c r="XEO41" s="8"/>
      <c r="XEP41" s="8"/>
    </row>
    <row r="42" spans="3:16370" ht="12.45" customHeight="1">
      <c r="C42" s="63">
        <f>DATE($M$2,1,6)</f>
        <v>44932</v>
      </c>
      <c r="D42" s="83" t="s">
        <v>6</v>
      </c>
      <c r="E42" s="79"/>
      <c r="F42" s="79"/>
      <c r="G42" s="64" t="s">
        <v>7</v>
      </c>
      <c r="H42" s="4"/>
      <c r="I42" s="7"/>
      <c r="J42" s="6"/>
      <c r="M42" s="102"/>
      <c r="N42" s="65"/>
      <c r="O42" s="99"/>
      <c r="Q42" s="102"/>
      <c r="R42" s="65"/>
      <c r="S42" s="99"/>
      <c r="U42" s="102"/>
      <c r="V42" s="65"/>
      <c r="W42" s="99"/>
      <c r="AS42" s="4"/>
      <c r="AV42" s="4"/>
      <c r="XEM42" s="8"/>
      <c r="XEN42" s="8"/>
      <c r="XEO42" s="8"/>
      <c r="XEP42" s="8"/>
    </row>
    <row r="43" spans="3:16370" ht="12.45" customHeight="1">
      <c r="C43" s="66">
        <f aca="1">OsterSonntagDatum-3</f>
        <v>45022</v>
      </c>
      <c r="D43" s="77" t="s">
        <v>8</v>
      </c>
      <c r="E43" s="78"/>
      <c r="F43" s="78"/>
      <c r="G43" s="68" t="s">
        <v>9</v>
      </c>
      <c r="H43" s="4"/>
      <c r="I43" s="7"/>
      <c r="J43" s="6"/>
      <c r="M43" s="103"/>
      <c r="N43" s="67"/>
      <c r="O43" s="100"/>
      <c r="Q43" s="103"/>
      <c r="R43" s="67"/>
      <c r="S43" s="100"/>
      <c r="U43" s="103"/>
      <c r="V43" s="67"/>
      <c r="W43" s="100"/>
      <c r="AS43" s="4"/>
      <c r="AV43" s="4"/>
      <c r="XEM43" s="8"/>
      <c r="XEN43" s="8"/>
      <c r="XEO43" s="8"/>
      <c r="XEP43" s="8"/>
    </row>
    <row r="44" spans="3:16370" ht="12.45" customHeight="1">
      <c r="C44" s="66">
        <f aca="1">OsterSonntagDatum-2</f>
        <v>45023</v>
      </c>
      <c r="D44" s="77" t="s">
        <v>10</v>
      </c>
      <c r="E44" s="78"/>
      <c r="F44" s="78"/>
      <c r="G44" s="68" t="s">
        <v>11</v>
      </c>
      <c r="H44" s="4"/>
      <c r="I44" s="7"/>
      <c r="J44" s="6"/>
      <c r="M44" s="103"/>
      <c r="N44" s="67"/>
      <c r="O44" s="100"/>
      <c r="Q44" s="103"/>
      <c r="R44" s="67"/>
      <c r="S44" s="100"/>
      <c r="U44" s="103"/>
      <c r="V44" s="67"/>
      <c r="W44" s="100"/>
      <c r="AS44" s="4"/>
      <c r="AV44" s="4"/>
      <c r="XEM44" s="8"/>
      <c r="XEN44" s="8"/>
      <c r="XEO44" s="8"/>
      <c r="XEP44" s="8"/>
    </row>
    <row r="45" spans="3:16370" ht="12.45" customHeight="1">
      <c r="C45" s="66">
        <f>7*ROUND((4&amp;-$M$2)/7+MOD(19*MOD($M$2,19)-7,30)*0.14,)-6</f>
        <v>45025</v>
      </c>
      <c r="D45" s="77" t="s">
        <v>12</v>
      </c>
      <c r="E45" s="78"/>
      <c r="F45" s="78"/>
      <c r="G45" s="68" t="s">
        <v>13</v>
      </c>
      <c r="H45" s="4"/>
      <c r="I45" s="7"/>
      <c r="J45" s="6"/>
      <c r="M45" s="103"/>
      <c r="N45" s="67"/>
      <c r="O45" s="100"/>
      <c r="Q45" s="103"/>
      <c r="R45" s="67"/>
      <c r="S45" s="100"/>
      <c r="U45" s="103"/>
      <c r="V45" s="67"/>
      <c r="W45" s="100"/>
      <c r="AS45" s="4"/>
      <c r="AV45" s="4"/>
      <c r="XEM45" s="8"/>
      <c r="XEN45" s="8"/>
      <c r="XEO45" s="8"/>
      <c r="XEP45" s="8"/>
    </row>
    <row r="46" spans="3:16370" ht="12.45" customHeight="1">
      <c r="C46" s="66">
        <f aca="1">OsterSonntagDatum+1</f>
        <v>45026</v>
      </c>
      <c r="D46" s="77" t="s">
        <v>10</v>
      </c>
      <c r="E46" s="78"/>
      <c r="F46" s="78"/>
      <c r="G46" s="68" t="s">
        <v>14</v>
      </c>
      <c r="H46" s="4"/>
      <c r="I46" s="7"/>
      <c r="J46" s="6"/>
      <c r="M46" s="103"/>
      <c r="N46" s="67"/>
      <c r="O46" s="100"/>
      <c r="Q46" s="103"/>
      <c r="R46" s="67"/>
      <c r="S46" s="100"/>
      <c r="U46" s="103"/>
      <c r="V46" s="67"/>
      <c r="W46" s="100"/>
      <c r="AS46" s="4"/>
      <c r="AV46" s="4"/>
      <c r="XEM46" s="8"/>
      <c r="XEN46" s="8"/>
      <c r="XEO46" s="8"/>
      <c r="XEP46" s="8"/>
    </row>
    <row r="47" spans="3:16370" ht="12.45" customHeight="1">
      <c r="C47" s="66">
        <f aca="1">OsterSonntagDatum+39</f>
        <v>45064</v>
      </c>
      <c r="D47" s="77" t="s">
        <v>10</v>
      </c>
      <c r="E47" s="78"/>
      <c r="F47" s="78"/>
      <c r="G47" s="68" t="s">
        <v>15</v>
      </c>
      <c r="H47" s="4"/>
      <c r="I47" s="7"/>
      <c r="J47" s="6"/>
      <c r="M47" s="103"/>
      <c r="N47" s="67"/>
      <c r="O47" s="100"/>
      <c r="Q47" s="103"/>
      <c r="R47" s="67"/>
      <c r="S47" s="100"/>
      <c r="U47" s="103"/>
      <c r="V47" s="67"/>
      <c r="W47" s="100"/>
      <c r="AS47" s="4"/>
      <c r="AV47" s="4"/>
      <c r="XEM47" s="8"/>
      <c r="XEN47" s="8"/>
      <c r="XEO47" s="8"/>
      <c r="XEP47" s="8"/>
    </row>
    <row r="48" spans="3:16370" ht="12.45" customHeight="1">
      <c r="C48" s="66">
        <f aca="1">OsterSonntagDatum+49</f>
        <v>45074</v>
      </c>
      <c r="D48" s="77" t="s">
        <v>12</v>
      </c>
      <c r="E48" s="78"/>
      <c r="F48" s="78"/>
      <c r="G48" s="68" t="s">
        <v>16</v>
      </c>
      <c r="H48" s="4"/>
      <c r="I48" s="7"/>
      <c r="J48" s="6"/>
      <c r="M48" s="103"/>
      <c r="N48" s="67"/>
      <c r="O48" s="100"/>
      <c r="Q48" s="103"/>
      <c r="R48" s="67"/>
      <c r="S48" s="100"/>
      <c r="U48" s="103"/>
      <c r="V48" s="67"/>
      <c r="W48" s="100"/>
      <c r="AS48" s="4"/>
      <c r="AV48" s="4"/>
      <c r="XEM48" s="8"/>
      <c r="XEN48" s="8"/>
      <c r="XEO48" s="8"/>
      <c r="XEP48" s="8"/>
    </row>
    <row r="49" spans="3:16370" ht="12.45" customHeight="1">
      <c r="C49" s="66">
        <f aca="1">OsterSonntagDatum+50</f>
        <v>45075</v>
      </c>
      <c r="D49" s="77" t="s">
        <v>10</v>
      </c>
      <c r="E49" s="78"/>
      <c r="F49" s="78"/>
      <c r="G49" s="68" t="s">
        <v>17</v>
      </c>
      <c r="H49" s="4"/>
      <c r="I49" s="7"/>
      <c r="J49" s="6"/>
      <c r="M49" s="103"/>
      <c r="N49" s="67"/>
      <c r="O49" s="100"/>
      <c r="Q49" s="103"/>
      <c r="R49" s="67"/>
      <c r="S49" s="100"/>
      <c r="U49" s="103"/>
      <c r="V49" s="67"/>
      <c r="W49" s="100"/>
      <c r="AS49" s="4"/>
      <c r="AV49" s="4"/>
      <c r="XEM49" s="8"/>
      <c r="XEN49" s="8"/>
      <c r="XEO49" s="8"/>
      <c r="XEP49" s="8"/>
    </row>
    <row r="50" spans="3:16370" ht="12.45" customHeight="1">
      <c r="C50" s="66">
        <f aca="1">OsterSonntagDatum+60</f>
        <v>45085</v>
      </c>
      <c r="D50" s="74" t="s">
        <v>18</v>
      </c>
      <c r="E50" s="75"/>
      <c r="F50" s="75"/>
      <c r="G50" s="68" t="s">
        <v>19</v>
      </c>
      <c r="H50" s="4"/>
      <c r="I50" s="7"/>
      <c r="J50" s="6"/>
      <c r="M50" s="103"/>
      <c r="N50" s="67"/>
      <c r="O50" s="100"/>
      <c r="Q50" s="103"/>
      <c r="R50" s="67"/>
      <c r="S50" s="100"/>
      <c r="U50" s="103"/>
      <c r="V50" s="67"/>
      <c r="W50" s="100"/>
      <c r="AS50" s="4"/>
      <c r="AV50" s="4"/>
      <c r="XEM50" s="8"/>
      <c r="XEN50" s="8"/>
      <c r="XEO50" s="8"/>
      <c r="XEP50" s="8"/>
    </row>
    <row r="51" spans="3:16370" ht="12.45" customHeight="1">
      <c r="C51" s="66"/>
      <c r="D51" s="74"/>
      <c r="E51" s="75"/>
      <c r="F51" s="75"/>
      <c r="G51" s="68"/>
      <c r="H51" s="4"/>
      <c r="I51" s="7"/>
      <c r="J51" s="6"/>
      <c r="M51" s="103"/>
      <c r="N51" s="67"/>
      <c r="O51" s="100"/>
      <c r="Q51" s="103"/>
      <c r="R51" s="67"/>
      <c r="S51" s="100"/>
      <c r="U51" s="103"/>
      <c r="V51" s="67"/>
      <c r="W51" s="100"/>
      <c r="AS51" s="4"/>
      <c r="AV51" s="4"/>
      <c r="XEM51" s="8"/>
      <c r="XEN51" s="8"/>
      <c r="XEO51" s="8"/>
      <c r="XEP51" s="8"/>
    </row>
    <row r="52" spans="3:16370" ht="12.45" customHeight="1">
      <c r="C52" s="66"/>
      <c r="D52" s="74"/>
      <c r="E52" s="75"/>
      <c r="F52" s="75"/>
      <c r="G52" s="68"/>
      <c r="H52" s="4"/>
      <c r="I52" s="7"/>
      <c r="J52" s="6"/>
      <c r="M52" s="103"/>
      <c r="N52" s="67"/>
      <c r="O52" s="100"/>
      <c r="Q52" s="103"/>
      <c r="R52" s="67"/>
      <c r="S52" s="100"/>
      <c r="U52" s="103"/>
      <c r="V52" s="67"/>
      <c r="W52" s="100"/>
      <c r="AS52" s="4"/>
      <c r="AV52" s="4"/>
      <c r="XEM52" s="8"/>
      <c r="XEN52" s="8"/>
      <c r="XEO52" s="8"/>
      <c r="XEP52" s="8"/>
    </row>
    <row r="53" spans="3:16370" ht="12.45" customHeight="1">
      <c r="C53" s="66">
        <f>DATE($M$2,8,15)</f>
        <v>45153</v>
      </c>
      <c r="D53" s="77" t="s">
        <v>20</v>
      </c>
      <c r="E53" s="78"/>
      <c r="F53" s="78"/>
      <c r="G53" s="68" t="s">
        <v>21</v>
      </c>
      <c r="H53" s="4"/>
      <c r="I53" s="7"/>
      <c r="J53" s="6"/>
      <c r="M53" s="103"/>
      <c r="N53" s="67"/>
      <c r="O53" s="100"/>
      <c r="Q53" s="103"/>
      <c r="R53" s="67"/>
      <c r="S53" s="100"/>
      <c r="U53" s="103"/>
      <c r="V53" s="67"/>
      <c r="W53" s="100"/>
      <c r="AS53" s="4"/>
      <c r="AV53" s="4"/>
      <c r="XEM53" s="8"/>
      <c r="XEN53" s="8"/>
      <c r="XEO53" s="8"/>
      <c r="XEP53" s="8"/>
    </row>
    <row r="54" spans="3:16370" ht="12.45" customHeight="1">
      <c r="C54" s="76">
        <f>DATE($M$2,10,31)</f>
        <v>45230</v>
      </c>
      <c r="D54" s="74" t="s">
        <v>22</v>
      </c>
      <c r="E54" s="75"/>
      <c r="F54" s="75"/>
      <c r="G54" s="68" t="s">
        <v>23</v>
      </c>
      <c r="H54" s="4"/>
      <c r="I54" s="7"/>
      <c r="J54" s="6"/>
      <c r="M54" s="103"/>
      <c r="N54" s="67"/>
      <c r="O54" s="100"/>
      <c r="Q54" s="103"/>
      <c r="R54" s="67"/>
      <c r="S54" s="100"/>
      <c r="U54" s="103"/>
      <c r="V54" s="67"/>
      <c r="W54" s="100"/>
      <c r="AS54" s="4"/>
      <c r="AV54" s="4"/>
      <c r="XEM54" s="8"/>
      <c r="XEN54" s="8"/>
      <c r="XEO54" s="8"/>
      <c r="XEP54" s="8"/>
    </row>
    <row r="55" spans="3:16370" ht="12.45" customHeight="1">
      <c r="C55" s="76"/>
      <c r="D55" s="74"/>
      <c r="E55" s="75"/>
      <c r="F55" s="75"/>
      <c r="G55" s="62"/>
      <c r="H55" s="4"/>
      <c r="I55" s="7"/>
      <c r="J55" s="6"/>
      <c r="M55" s="103"/>
      <c r="N55" s="67"/>
      <c r="O55" s="100"/>
      <c r="Q55" s="103"/>
      <c r="R55" s="67"/>
      <c r="S55" s="100"/>
      <c r="U55" s="103"/>
      <c r="V55" s="67"/>
      <c r="W55" s="100"/>
      <c r="AS55" s="4"/>
      <c r="AV55" s="4"/>
      <c r="XEM55" s="8"/>
      <c r="XEN55" s="8"/>
      <c r="XEO55" s="8"/>
      <c r="XEP55" s="8"/>
    </row>
    <row r="56" spans="3:16370" ht="12.45" customHeight="1">
      <c r="C56" s="66"/>
      <c r="D56" s="74"/>
      <c r="E56" s="75"/>
      <c r="F56" s="75"/>
      <c r="G56" s="68"/>
      <c r="H56" s="4"/>
      <c r="I56" s="7"/>
      <c r="J56" s="6"/>
      <c r="M56" s="103"/>
      <c r="N56" s="67"/>
      <c r="O56" s="100"/>
      <c r="Q56" s="103"/>
      <c r="R56" s="67"/>
      <c r="S56" s="100"/>
      <c r="U56" s="103"/>
      <c r="V56" s="67"/>
      <c r="W56" s="100"/>
      <c r="AS56" s="4"/>
      <c r="AV56" s="4"/>
      <c r="XEM56" s="8"/>
      <c r="XEN56" s="8"/>
      <c r="XEO56" s="8"/>
      <c r="XEP56" s="8"/>
    </row>
    <row r="57" spans="3:16370" ht="12.45" customHeight="1">
      <c r="C57" s="66">
        <f>DATE($M$2,11,1)</f>
        <v>45231</v>
      </c>
      <c r="D57" s="74" t="s">
        <v>24</v>
      </c>
      <c r="E57" s="75"/>
      <c r="F57" s="75"/>
      <c r="G57" s="68" t="s">
        <v>25</v>
      </c>
      <c r="H57" s="4"/>
      <c r="I57" s="7"/>
      <c r="J57" s="6"/>
      <c r="M57" s="103"/>
      <c r="N57" s="67"/>
      <c r="O57" s="100"/>
      <c r="Q57" s="103"/>
      <c r="R57" s="67"/>
      <c r="S57" s="100"/>
      <c r="U57" s="103"/>
      <c r="V57" s="67"/>
      <c r="W57" s="100"/>
      <c r="AS57" s="4"/>
      <c r="AV57" s="4"/>
      <c r="XEM57" s="8"/>
      <c r="XEN57" s="8"/>
      <c r="XEO57" s="8"/>
      <c r="XEP57" s="8"/>
    </row>
    <row r="58" spans="3:16370" ht="12.45" customHeight="1">
      <c r="C58" s="66"/>
      <c r="D58" s="74"/>
      <c r="E58" s="75"/>
      <c r="F58" s="75"/>
      <c r="G58" s="68"/>
      <c r="H58" s="4"/>
      <c r="I58" s="7"/>
      <c r="J58" s="6"/>
      <c r="M58" s="103"/>
      <c r="N58" s="67"/>
      <c r="O58" s="100"/>
      <c r="Q58" s="103"/>
      <c r="R58" s="67"/>
      <c r="S58" s="100"/>
      <c r="U58" s="103"/>
      <c r="V58" s="67"/>
      <c r="W58" s="100"/>
      <c r="AS58" s="4"/>
      <c r="AV58" s="4"/>
      <c r="XEM58" s="8"/>
      <c r="XEN58" s="8"/>
      <c r="XEO58" s="8"/>
      <c r="XEP58" s="8"/>
    </row>
    <row r="59" spans="3:16370" ht="12.45" customHeight="1">
      <c r="C59" s="69">
        <f>DATE($M$2,12,25)-WEEKDAY(DATE($M$2,12,25),2)-32</f>
        <v>45252</v>
      </c>
      <c r="D59" s="84" t="s">
        <v>26</v>
      </c>
      <c r="E59" s="80"/>
      <c r="F59" s="80"/>
      <c r="G59" s="71" t="s">
        <v>27</v>
      </c>
      <c r="H59" s="4"/>
      <c r="I59" s="7"/>
      <c r="J59" s="6"/>
      <c r="M59" s="103"/>
      <c r="N59" s="67"/>
      <c r="O59" s="100"/>
      <c r="Q59" s="103"/>
      <c r="R59" s="67"/>
      <c r="S59" s="100"/>
      <c r="U59" s="103"/>
      <c r="V59" s="67"/>
      <c r="W59" s="100"/>
      <c r="AS59" s="4"/>
      <c r="AV59" s="4"/>
      <c r="XEM59" s="8"/>
      <c r="XEN59" s="8"/>
      <c r="XEO59" s="8"/>
      <c r="XEP59" s="8"/>
    </row>
    <row r="60" spans="3:16370" ht="12.45" customHeight="1">
      <c r="C60" s="49"/>
      <c r="D60" s="50"/>
      <c r="E60" s="85"/>
      <c r="F60" s="50"/>
      <c r="G60" s="49"/>
      <c r="H60" s="4"/>
      <c r="I60" s="7"/>
      <c r="J60" s="6"/>
      <c r="M60" s="103"/>
      <c r="N60" s="67"/>
      <c r="O60" s="100"/>
      <c r="Q60" s="103"/>
      <c r="R60" s="67"/>
      <c r="S60" s="100"/>
      <c r="U60" s="103"/>
      <c r="V60" s="67"/>
      <c r="W60" s="100"/>
      <c r="AS60" s="4"/>
      <c r="AV60" s="4"/>
      <c r="XEM60" s="8"/>
      <c r="XEN60" s="8"/>
      <c r="XEO60" s="8"/>
      <c r="XEP60" s="8"/>
    </row>
    <row r="61" spans="3:16370" ht="12.45" customHeight="1">
      <c r="C61" s="55" t="s">
        <v>28</v>
      </c>
      <c r="D61" s="50"/>
      <c r="E61" s="85"/>
      <c r="F61" s="48"/>
      <c r="G61" s="49"/>
      <c r="H61" s="4"/>
      <c r="I61" s="7"/>
      <c r="J61" s="6"/>
      <c r="M61" s="103"/>
      <c r="N61" s="67"/>
      <c r="O61" s="100"/>
      <c r="Q61" s="103"/>
      <c r="R61" s="67"/>
      <c r="S61" s="100"/>
      <c r="U61" s="103"/>
      <c r="V61" s="67"/>
      <c r="W61" s="100"/>
      <c r="AS61" s="4"/>
      <c r="AV61" s="4"/>
      <c r="XEM61" s="8"/>
      <c r="XEN61" s="8"/>
      <c r="XEO61" s="8"/>
      <c r="XEP61" s="8"/>
    </row>
    <row r="62" spans="3:16370" ht="12.45" customHeight="1">
      <c r="C62" s="58"/>
      <c r="D62" s="86"/>
      <c r="E62" s="54"/>
      <c r="F62" s="85"/>
      <c r="G62" s="50"/>
      <c r="H62" s="4"/>
      <c r="I62" s="7"/>
      <c r="J62" s="6"/>
      <c r="M62" s="103"/>
      <c r="N62" s="67"/>
      <c r="O62" s="100"/>
      <c r="Q62" s="103"/>
      <c r="R62" s="67"/>
      <c r="S62" s="100"/>
      <c r="U62" s="103"/>
      <c r="V62" s="67"/>
      <c r="W62" s="100"/>
      <c r="AS62" s="4"/>
      <c r="AV62" s="4"/>
      <c r="XEM62" s="8"/>
      <c r="XEN62" s="8"/>
      <c r="XEO62" s="8"/>
      <c r="XEP62" s="8"/>
    </row>
    <row r="63" spans="3:16370" ht="12.45" customHeight="1">
      <c r="C63" s="59" t="s">
        <v>3</v>
      </c>
      <c r="D63" s="94" t="s">
        <v>4</v>
      </c>
      <c r="E63" s="61"/>
      <c r="F63" s="61"/>
      <c r="G63" s="87" t="s">
        <v>5</v>
      </c>
      <c r="H63" s="4"/>
      <c r="I63" s="7"/>
      <c r="J63" s="6"/>
      <c r="M63" s="103"/>
      <c r="N63" s="67"/>
      <c r="O63" s="100"/>
      <c r="Q63" s="103"/>
      <c r="R63" s="67"/>
      <c r="S63" s="100"/>
      <c r="U63" s="103"/>
      <c r="V63" s="67"/>
      <c r="W63" s="100"/>
      <c r="AS63" s="4"/>
      <c r="AV63" s="4"/>
      <c r="XEM63" s="8"/>
      <c r="XEN63" s="8"/>
      <c r="XEO63" s="8"/>
      <c r="XEP63" s="8"/>
    </row>
    <row r="64" spans="3:16370" ht="12.45" customHeight="1">
      <c r="C64" s="63">
        <f>DATE($M$2,1,1)</f>
        <v>44927</v>
      </c>
      <c r="D64" s="95" t="s">
        <v>10</v>
      </c>
      <c r="E64" s="88"/>
      <c r="F64" s="88"/>
      <c r="G64" s="89" t="s">
        <v>29</v>
      </c>
      <c r="H64" s="4"/>
      <c r="I64" s="7"/>
      <c r="J64" s="6"/>
      <c r="M64" s="103"/>
      <c r="N64" s="67"/>
      <c r="O64" s="100"/>
      <c r="Q64" s="103"/>
      <c r="R64" s="67"/>
      <c r="S64" s="100"/>
      <c r="U64" s="103"/>
      <c r="V64" s="67"/>
      <c r="W64" s="100"/>
      <c r="AS64" s="4"/>
      <c r="AV64" s="4"/>
      <c r="XEM64" s="8"/>
      <c r="XEN64" s="8"/>
      <c r="XEO64" s="8"/>
      <c r="XEP64" s="8"/>
    </row>
    <row r="65" spans="3:16370" ht="12.45" customHeight="1">
      <c r="C65" s="66">
        <f>DATE($M$2,3,8)</f>
        <v>44993</v>
      </c>
      <c r="D65" s="96" t="s">
        <v>30</v>
      </c>
      <c r="E65" s="90"/>
      <c r="F65" s="90"/>
      <c r="G65" s="91" t="s">
        <v>31</v>
      </c>
      <c r="H65" s="4"/>
      <c r="I65" s="7"/>
      <c r="J65" s="6"/>
      <c r="M65" s="103"/>
      <c r="N65" s="67"/>
      <c r="O65" s="100"/>
      <c r="Q65" s="103"/>
      <c r="R65" s="67"/>
      <c r="S65" s="100"/>
      <c r="U65" s="103"/>
      <c r="V65" s="67"/>
      <c r="W65" s="100"/>
      <c r="AS65" s="4"/>
      <c r="AV65" s="4"/>
      <c r="XEM65" s="8"/>
      <c r="XEN65" s="8"/>
      <c r="XEO65" s="8"/>
      <c r="XEP65" s="8"/>
    </row>
    <row r="66" spans="3:16370" ht="12.45" customHeight="1">
      <c r="C66" s="66">
        <f>DATE($M$2,5,1)</f>
        <v>45047</v>
      </c>
      <c r="D66" s="96" t="s">
        <v>10</v>
      </c>
      <c r="E66" s="90"/>
      <c r="F66" s="90"/>
      <c r="G66" s="91" t="s">
        <v>32</v>
      </c>
      <c r="H66" s="4"/>
      <c r="I66" s="7"/>
      <c r="J66" s="6"/>
      <c r="M66" s="103"/>
      <c r="N66" s="67"/>
      <c r="O66" s="100"/>
      <c r="Q66" s="103"/>
      <c r="R66" s="67"/>
      <c r="S66" s="100"/>
      <c r="U66" s="103"/>
      <c r="V66" s="67"/>
      <c r="W66" s="100"/>
      <c r="AS66" s="4"/>
      <c r="AV66" s="4"/>
      <c r="XEM66" s="8"/>
      <c r="XEN66" s="8"/>
      <c r="XEO66" s="8"/>
      <c r="XEP66" s="8"/>
    </row>
    <row r="67" spans="3:16370" ht="12.45" customHeight="1">
      <c r="C67" s="66">
        <f>DATE($M$2,10,3)</f>
        <v>45202</v>
      </c>
      <c r="D67" s="96" t="s">
        <v>10</v>
      </c>
      <c r="E67" s="90"/>
      <c r="F67" s="90"/>
      <c r="G67" s="91" t="s">
        <v>33</v>
      </c>
      <c r="H67" s="4"/>
      <c r="I67" s="7"/>
      <c r="J67" s="6"/>
      <c r="M67" s="103"/>
      <c r="N67" s="67"/>
      <c r="O67" s="100"/>
      <c r="Q67" s="103"/>
      <c r="R67" s="67"/>
      <c r="S67" s="100"/>
      <c r="U67" s="103"/>
      <c r="V67" s="67"/>
      <c r="W67" s="100"/>
      <c r="AS67" s="4"/>
      <c r="AV67" s="4"/>
      <c r="XEM67" s="8"/>
      <c r="XEN67" s="8"/>
      <c r="XEO67" s="8"/>
      <c r="XEP67" s="8"/>
    </row>
    <row r="68" spans="3:16370" ht="12.45" customHeight="1">
      <c r="C68" s="66">
        <f>DATE($M$2,12,6)</f>
        <v>45266</v>
      </c>
      <c r="D68" s="96" t="s">
        <v>8</v>
      </c>
      <c r="E68" s="90"/>
      <c r="F68" s="90"/>
      <c r="G68" s="91" t="s">
        <v>34</v>
      </c>
      <c r="H68" s="4"/>
      <c r="I68" s="7"/>
      <c r="J68" s="6"/>
      <c r="M68" s="103"/>
      <c r="N68" s="67"/>
      <c r="O68" s="100"/>
      <c r="Q68" s="103"/>
      <c r="R68" s="67"/>
      <c r="S68" s="100"/>
      <c r="U68" s="103"/>
      <c r="V68" s="67"/>
      <c r="W68" s="100"/>
      <c r="AS68" s="4"/>
      <c r="AV68" s="4"/>
      <c r="XEM68" s="8"/>
      <c r="XEN68" s="8"/>
      <c r="XEO68" s="8"/>
      <c r="XEP68" s="8"/>
    </row>
    <row r="69" spans="3:16370" ht="12.45" customHeight="1">
      <c r="C69" s="66">
        <f>DATE($M$2,12,24)</f>
        <v>45284</v>
      </c>
      <c r="D69" s="96" t="s">
        <v>8</v>
      </c>
      <c r="E69" s="90"/>
      <c r="F69" s="90"/>
      <c r="G69" s="91" t="s">
        <v>35</v>
      </c>
      <c r="H69" s="4"/>
      <c r="I69" s="7"/>
      <c r="J69" s="6"/>
      <c r="M69" s="103"/>
      <c r="N69" s="67"/>
      <c r="O69" s="100"/>
      <c r="Q69" s="103"/>
      <c r="R69" s="67"/>
      <c r="S69" s="100"/>
      <c r="U69" s="103"/>
      <c r="V69" s="67"/>
      <c r="W69" s="100"/>
      <c r="AS69" s="4"/>
      <c r="AV69" s="4"/>
      <c r="XEM69" s="8"/>
      <c r="XEN69" s="8"/>
      <c r="XEO69" s="8"/>
      <c r="XEP69" s="8"/>
    </row>
    <row r="70" spans="3:16370" ht="12.45" customHeight="1">
      <c r="C70" s="66">
        <f>DATE($M$2,12,25)</f>
        <v>45285</v>
      </c>
      <c r="D70" s="96" t="s">
        <v>10</v>
      </c>
      <c r="E70" s="90"/>
      <c r="F70" s="90"/>
      <c r="G70" s="91" t="s">
        <v>36</v>
      </c>
      <c r="H70" s="4"/>
      <c r="I70" s="7"/>
      <c r="J70" s="6"/>
      <c r="M70" s="103"/>
      <c r="N70" s="67"/>
      <c r="O70" s="100"/>
      <c r="Q70" s="103"/>
      <c r="R70" s="67"/>
      <c r="S70" s="100"/>
      <c r="U70" s="103"/>
      <c r="V70" s="67"/>
      <c r="W70" s="100"/>
      <c r="AS70" s="4"/>
      <c r="AV70" s="4"/>
      <c r="XEM70" s="8"/>
      <c r="XEN70" s="8"/>
      <c r="XEO70" s="8"/>
      <c r="XEP70" s="8"/>
    </row>
    <row r="71" spans="3:16370" ht="12.45" customHeight="1">
      <c r="C71" s="66">
        <f>DATE($M$2,12,26)</f>
        <v>45286</v>
      </c>
      <c r="D71" s="96" t="s">
        <v>10</v>
      </c>
      <c r="E71" s="90"/>
      <c r="F71" s="90"/>
      <c r="G71" s="91" t="s">
        <v>37</v>
      </c>
      <c r="H71" s="4"/>
      <c r="I71" s="7"/>
      <c r="J71" s="6"/>
      <c r="M71" s="104"/>
      <c r="N71" s="70"/>
      <c r="O71" s="101"/>
      <c r="Q71" s="104"/>
      <c r="R71" s="70"/>
      <c r="S71" s="101"/>
      <c r="T71" s="4"/>
      <c r="U71" s="104"/>
      <c r="V71" s="70"/>
      <c r="W71" s="101"/>
      <c r="X71" s="4"/>
      <c r="Y71" s="7"/>
      <c r="Z71" s="6"/>
      <c r="AB71" s="4"/>
      <c r="AC71" s="7"/>
      <c r="AD71" s="6"/>
      <c r="AF71" s="4"/>
      <c r="AG71" s="7"/>
      <c r="AH71" s="6"/>
      <c r="AJ71" s="4"/>
      <c r="AK71" s="7"/>
      <c r="AL71" s="6"/>
      <c r="AN71" s="4"/>
      <c r="AO71" s="7"/>
      <c r="AP71" s="6"/>
      <c r="AR71" s="4"/>
      <c r="AS71" s="7"/>
      <c r="AV71" s="4"/>
      <c r="XEN71" s="8"/>
      <c r="XEO71" s="8"/>
      <c r="XEP71" s="8"/>
    </row>
    <row r="72" spans="3:23" ht="12.45" customHeight="1">
      <c r="C72" s="69">
        <f>DATE($M$2,12,31)</f>
        <v>45291</v>
      </c>
      <c r="D72" s="97" t="s">
        <v>8</v>
      </c>
      <c r="E72" s="92"/>
      <c r="F72" s="92"/>
      <c r="G72" s="93" t="s">
        <v>38</v>
      </c>
      <c r="M72" s="104"/>
      <c r="N72" s="70"/>
      <c r="O72" s="101"/>
      <c r="Q72" s="104"/>
      <c r="R72" s="70"/>
      <c r="S72" s="101"/>
      <c r="U72" s="104"/>
      <c r="V72" s="70"/>
      <c r="W72" s="101"/>
    </row>
    <row r="73" spans="3:6" ht="12.45" customHeight="1">
      <c r="C73" s="49"/>
      <c r="D73" s="47"/>
      <c r="E73" s="4"/>
      <c r="F73" s="50"/>
    </row>
    <row r="74" spans="3:6" ht="12.45" customHeight="1">
      <c r="C74" s="72" t="s">
        <v>39</v>
      </c>
      <c r="D74" s="47"/>
      <c r="E74" s="4"/>
      <c r="F74" s="50"/>
    </row>
    <row r="75" spans="3:6" ht="12.45" customHeight="1">
      <c r="C75" s="72" t="s">
        <v>40</v>
      </c>
      <c r="D75" s="47"/>
      <c r="E75" s="4"/>
      <c r="F75" s="50"/>
    </row>
  </sheetData>
  <mergeCells count="147">
    <mergeCell ref="I2:L2"/>
    <mergeCell ref="M2:P2"/>
    <mergeCell ref="AG2:AJ2"/>
    <mergeCell ref="AK2:AN2"/>
    <mergeCell ref="A4:D4"/>
    <mergeCell ref="E4:H4"/>
    <mergeCell ref="I4:L4"/>
    <mergeCell ref="M4:P4"/>
    <mergeCell ref="Q4:T4"/>
    <mergeCell ref="U4:X4"/>
    <mergeCell ref="Y4:AB4"/>
    <mergeCell ref="AC4:AF4"/>
    <mergeCell ref="AG4:AJ4"/>
    <mergeCell ref="AK4:AN4"/>
    <mergeCell ref="AO4:AR4"/>
    <mergeCell ref="AS4:AV4"/>
    <mergeCell ref="E34:H35"/>
    <mergeCell ref="M35:P35"/>
    <mergeCell ref="U35:X35"/>
    <mergeCell ref="AG35:AJ35"/>
    <mergeCell ref="AO35:AR35"/>
    <mergeCell ref="D41:F41"/>
    <mergeCell ref="M41:N41"/>
    <mergeCell ref="Q41:R41"/>
    <mergeCell ref="U41:V41"/>
    <mergeCell ref="D42:F42"/>
    <mergeCell ref="M42:N42"/>
    <mergeCell ref="Q42:R42"/>
    <mergeCell ref="U42:V42"/>
    <mergeCell ref="D43:F43"/>
    <mergeCell ref="M43:N43"/>
    <mergeCell ref="Q43:R43"/>
    <mergeCell ref="U43:V43"/>
    <mergeCell ref="D44:F44"/>
    <mergeCell ref="M44:N44"/>
    <mergeCell ref="Q44:R44"/>
    <mergeCell ref="U44:V44"/>
    <mergeCell ref="D45:F45"/>
    <mergeCell ref="M45:N45"/>
    <mergeCell ref="Q45:R45"/>
    <mergeCell ref="U45:V45"/>
    <mergeCell ref="D46:F46"/>
    <mergeCell ref="M46:N46"/>
    <mergeCell ref="Q46:R46"/>
    <mergeCell ref="U46:V46"/>
    <mergeCell ref="D47:F47"/>
    <mergeCell ref="M47:N47"/>
    <mergeCell ref="Q47:R47"/>
    <mergeCell ref="U47:V47"/>
    <mergeCell ref="D48:F48"/>
    <mergeCell ref="M48:N48"/>
    <mergeCell ref="Q48:R48"/>
    <mergeCell ref="U48:V48"/>
    <mergeCell ref="D49:F49"/>
    <mergeCell ref="M49:N49"/>
    <mergeCell ref="Q49:R49"/>
    <mergeCell ref="U49:V49"/>
    <mergeCell ref="M50:N50"/>
    <mergeCell ref="Q50:R50"/>
    <mergeCell ref="U50:V50"/>
    <mergeCell ref="C50:C52"/>
    <mergeCell ref="D50:F52"/>
    <mergeCell ref="G50:G52"/>
    <mergeCell ref="M51:N51"/>
    <mergeCell ref="Q51:R51"/>
    <mergeCell ref="U51:V51"/>
    <mergeCell ref="M52:N52"/>
    <mergeCell ref="Q52:R52"/>
    <mergeCell ref="U52:V52"/>
    <mergeCell ref="D53:F53"/>
    <mergeCell ref="M53:N53"/>
    <mergeCell ref="Q53:R53"/>
    <mergeCell ref="U53:V53"/>
    <mergeCell ref="M54:N54"/>
    <mergeCell ref="Q54:R54"/>
    <mergeCell ref="U54:V54"/>
    <mergeCell ref="C54:C56"/>
    <mergeCell ref="D54:F56"/>
    <mergeCell ref="G54:G56"/>
    <mergeCell ref="M55:N55"/>
    <mergeCell ref="Q55:R55"/>
    <mergeCell ref="U55:V55"/>
    <mergeCell ref="M56:N56"/>
    <mergeCell ref="Q56:R56"/>
    <mergeCell ref="U56:V56"/>
    <mergeCell ref="M57:N57"/>
    <mergeCell ref="Q57:R57"/>
    <mergeCell ref="U57:V57"/>
    <mergeCell ref="C57:C58"/>
    <mergeCell ref="D57:F58"/>
    <mergeCell ref="G57:G58"/>
    <mergeCell ref="M58:N58"/>
    <mergeCell ref="Q58:R58"/>
    <mergeCell ref="U58:V58"/>
    <mergeCell ref="D59:F59"/>
    <mergeCell ref="M59:N59"/>
    <mergeCell ref="Q59:R59"/>
    <mergeCell ref="U59:V59"/>
    <mergeCell ref="M60:N60"/>
    <mergeCell ref="Q60:R60"/>
    <mergeCell ref="U60:V60"/>
    <mergeCell ref="M61:N61"/>
    <mergeCell ref="Q61:R61"/>
    <mergeCell ref="U61:V61"/>
    <mergeCell ref="M62:N62"/>
    <mergeCell ref="Q62:R62"/>
    <mergeCell ref="U62:V62"/>
    <mergeCell ref="D63:F63"/>
    <mergeCell ref="M63:N63"/>
    <mergeCell ref="Q63:R63"/>
    <mergeCell ref="U63:V63"/>
    <mergeCell ref="D64:F64"/>
    <mergeCell ref="M64:N64"/>
    <mergeCell ref="Q64:R64"/>
    <mergeCell ref="U64:V64"/>
    <mergeCell ref="D65:F65"/>
    <mergeCell ref="M65:N65"/>
    <mergeCell ref="Q65:R65"/>
    <mergeCell ref="U65:V65"/>
    <mergeCell ref="D66:F66"/>
    <mergeCell ref="M66:N66"/>
    <mergeCell ref="Q66:R66"/>
    <mergeCell ref="U66:V66"/>
    <mergeCell ref="D67:F67"/>
    <mergeCell ref="M67:N67"/>
    <mergeCell ref="Q67:R67"/>
    <mergeCell ref="U67:V67"/>
    <mergeCell ref="D68:F68"/>
    <mergeCell ref="M68:N68"/>
    <mergeCell ref="Q68:R68"/>
    <mergeCell ref="U68:V68"/>
    <mergeCell ref="D69:F69"/>
    <mergeCell ref="M69:N69"/>
    <mergeCell ref="Q69:R69"/>
    <mergeCell ref="U69:V69"/>
    <mergeCell ref="D70:F70"/>
    <mergeCell ref="M70:N70"/>
    <mergeCell ref="Q70:R70"/>
    <mergeCell ref="U70:V70"/>
    <mergeCell ref="D71:F71"/>
    <mergeCell ref="M71:N71"/>
    <mergeCell ref="Q71:R71"/>
    <mergeCell ref="U71:V71"/>
    <mergeCell ref="D72:F72"/>
    <mergeCell ref="M72:N72"/>
    <mergeCell ref="Q72:R72"/>
    <mergeCell ref="U72:V72"/>
  </mergeCells>
  <conditionalFormatting sqref="H5:H33 P5:P34 X5:X34 AJ5:AJ34 AR5:AR34 D5:D35 L5:L35 T5:T35 AB5:AB35 AF5:AF35 AN5:AN35 AV5:AV35">
    <cfRule type="notContainsBlanks" dxfId="0" priority="1">
      <formula>LEN(TRIM(D5))&gt;0</formula>
    </cfRule>
  </conditionalFormatting>
  <conditionalFormatting sqref="AS5:AV35">
    <cfRule type="expression" dxfId="1" priority="2">
      <formula>WEEKDAY($AT5,2)&gt;5</formula>
    </cfRule>
  </conditionalFormatting>
  <conditionalFormatting sqref="AO5:AR34">
    <cfRule type="expression" dxfId="2" priority="3">
      <formula>WEEKDAY($AP5,2)&gt;5</formula>
    </cfRule>
  </conditionalFormatting>
  <conditionalFormatting sqref="AK5:AN35">
    <cfRule type="expression" dxfId="3" priority="4">
      <formula>WEEKDAY($AL5,2)&gt;5</formula>
    </cfRule>
  </conditionalFormatting>
  <conditionalFormatting sqref="AG5:AJ34">
    <cfRule type="expression" dxfId="4" priority="5">
      <formula>WEEKDAY($AH5,2)&gt;5</formula>
    </cfRule>
  </conditionalFormatting>
  <conditionalFormatting sqref="AC5:AF35">
    <cfRule type="expression" dxfId="5" priority="6">
      <formula>WEEKDAY($AD5,2)&gt;5</formula>
    </cfRule>
  </conditionalFormatting>
  <conditionalFormatting sqref="Y5:AB35">
    <cfRule type="expression" dxfId="6" priority="7">
      <formula>WEEKDAY($Z5,2)&gt;5</formula>
    </cfRule>
  </conditionalFormatting>
  <conditionalFormatting sqref="U5:X34">
    <cfRule type="expression" dxfId="7" priority="8">
      <formula>WEEKDAY($V5,2)&gt;5</formula>
    </cfRule>
  </conditionalFormatting>
  <conditionalFormatting sqref="Q5:T35">
    <cfRule type="expression" dxfId="8" priority="9">
      <formula>WEEKDAY($R5,2)&gt;5</formula>
    </cfRule>
  </conditionalFormatting>
  <conditionalFormatting sqref="M5:P34">
    <cfRule type="expression" dxfId="9" priority="10">
      <formula>WEEKDAY($N5,2)&gt;5</formula>
    </cfRule>
  </conditionalFormatting>
  <conditionalFormatting sqref="I5:L35">
    <cfRule type="expression" dxfId="10" priority="11">
      <formula>WEEKDAY($J5,2)&gt;5</formula>
    </cfRule>
  </conditionalFormatting>
  <conditionalFormatting sqref="E5:H33">
    <cfRule type="expression" dxfId="11" priority="12">
      <formula>WEEKDAY($F5,2)&gt;5</formula>
    </cfRule>
  </conditionalFormatting>
  <conditionalFormatting sqref="A5:D35">
    <cfRule type="expression" dxfId="12" priority="13">
      <formula>WEEKDAY($B5,2)&gt;5</formula>
    </cfRule>
  </conditionalFormatting>
  <conditionalFormatting sqref="E34:H35">
    <cfRule type="expression" dxfId="13" priority="14">
      <formula>IF($E$33="",TRUE,FALSE)</formula>
    </cfRule>
  </conditionalFormatting>
  <conditionalFormatting sqref="E33:H33">
    <cfRule type="expression" dxfId="14" priority="15">
      <formula>IF($E$33="",TRUE,FALSE)</formula>
    </cfRule>
  </conditionalFormatting>
  <printOptions>
    <extLst>
      <ext uri="smNativeData">
        <pm:pageFlags xmlns:pm="smNativeData" id="1671050238" printRowHead="0" printColHead="0" printHeadLine="0" printFootLine="0" autoHeightHeader="0" autoHeightFooter="0" fitToPageBoth="0"/>
      </ext>
    </extLst>
  </printOptions>
  <pageMargins left="0.393750" right="0.393750" top="0.393750" bottom="0.393750" header="0.000000" footer="0.000000"/>
  <pageSetup paperSize="9" fitToWidth="0" fitToHeight="1" pageOrder="overThenDown" orientation="landscape"/>
  <headerFooter>
    <extLst>
      <ext uri="smNativeData">
        <pm:header xmlns:pm="smNativeData" id="1671050238" l="56" r="56" t="56" b="56" borderId="0" fillId="0" vertical="0"/>
        <pm:footer xmlns:pm="smNativeData" id="1671050238" l="56" r="56" t="56" b="56" borderId="0" fillId="0" vertical="2"/>
        <pm:paperBin xmlns:pm="smNativeData" id="1671050238" Id="0" type="0" value="0"/>
        <pm:paperBin xmlns:pm="smNativeData" id="1671050238" Id="1" type="0" value="0"/>
      </ext>
    </extLst>
  </headerFooter>
  <drawing r:id="rId1"/>
  <extLst>
    <ext uri="smNativeData">
      <pm:sheetPrefs xmlns:pm="smNativeData" day="1671050238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Jahreskalender, endlos</dc:title>
  <dc:subject>Jahreskalender, endlos</dc:subject>
  <dc:creator>Tobias Fichtner</dc:creator>
  <cp:keywords>Kalender, Jahreskalender, endlos</cp:keywords>
  <dc:description>Jahreskalender, endlos
CC-BY-NC-SA by Tobias Fichtner
</dc:description>
  <cp:lastModifiedBy>Tobias</cp:lastModifiedBy>
  <cp:revision>0</cp:revision>
  <cp:lastPrinted>2019-08-06T03:18:47Z</cp:lastPrinted>
  <dcterms:created xsi:type="dcterms:W3CDTF">2019-08-01T15:12:57Z</dcterms:created>
  <dcterms:modified xsi:type="dcterms:W3CDTF">2022-12-14T20:37:18Z</dcterms:modified>
</cp:coreProperties>
</file>